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30.17.31\Public\●大規模施設等休業協力金\募集要項\申請書様式\第１期（映画館・配給会社）\ＨＰ用\3-2_テナント等映画館\"/>
    </mc:Choice>
  </mc:AlternateContent>
  <bookViews>
    <workbookView xWindow="0" yWindow="0" windowWidth="20490" windowHeight="7620" tabRatio="663"/>
  </bookViews>
  <sheets>
    <sheet name="様式第３－２号(テナント等映画館) " sheetId="15" r:id="rId1"/>
    <sheet name="別記_区分Ａ" sheetId="16" r:id="rId2"/>
    <sheet name="別記_区分Ｂ" sheetId="17" r:id="rId3"/>
    <sheet name="別記_区分Ｃ" sheetId="18" r:id="rId4"/>
  </sheets>
  <definedNames>
    <definedName name="_xlnm.Print_Area" localSheetId="1">別記_区分Ａ!$A$282:$AS$762</definedName>
    <definedName name="_xlnm.Print_Area" localSheetId="2">別記_区分Ｂ!$A$282:$AS$762</definedName>
    <definedName name="_xlnm.Print_Area" localSheetId="3">別記_区分Ｃ!$A$282:$AS$762</definedName>
    <definedName name="_xlnm.Print_Area" localSheetId="0">'様式第３－２号(テナント等映画館) '!$A$1:$AS$274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09" i="15" l="1"/>
  <c r="AY226" i="15"/>
  <c r="K246" i="18"/>
  <c r="K246" i="17"/>
  <c r="K246" i="16"/>
  <c r="AU745" i="15" l="1"/>
  <c r="AU741" i="15" s="1"/>
  <c r="L741" i="15" s="1"/>
  <c r="U745" i="15"/>
  <c r="U741" i="15"/>
  <c r="U737" i="15"/>
  <c r="U733" i="15"/>
  <c r="U729" i="15"/>
  <c r="U725" i="15"/>
  <c r="U721" i="15"/>
  <c r="U717" i="15"/>
  <c r="U713" i="15"/>
  <c r="U709" i="15"/>
  <c r="U705" i="15"/>
  <c r="U701" i="15"/>
  <c r="U697" i="15"/>
  <c r="U693" i="15"/>
  <c r="U689" i="15"/>
  <c r="U685" i="15"/>
  <c r="U681" i="15"/>
  <c r="U677" i="15"/>
  <c r="AU673" i="15"/>
  <c r="L673" i="15" s="1"/>
  <c r="U673" i="15"/>
  <c r="AU669" i="15"/>
  <c r="AU665" i="15" s="1"/>
  <c r="U669" i="15"/>
  <c r="U665" i="15"/>
  <c r="U661" i="15"/>
  <c r="U657" i="15"/>
  <c r="U653" i="15"/>
  <c r="U649" i="15"/>
  <c r="U645" i="15"/>
  <c r="U641" i="15"/>
  <c r="U637" i="15"/>
  <c r="U633" i="15"/>
  <c r="U629" i="15"/>
  <c r="U625" i="15"/>
  <c r="U621" i="15"/>
  <c r="U617" i="15"/>
  <c r="U613" i="15"/>
  <c r="U609" i="15"/>
  <c r="U605" i="15"/>
  <c r="U601" i="15"/>
  <c r="U597" i="15"/>
  <c r="U593" i="15"/>
  <c r="AU589" i="15"/>
  <c r="AU585" i="15" s="1"/>
  <c r="L585" i="15" s="1"/>
  <c r="X585" i="15" s="1"/>
  <c r="U589" i="15"/>
  <c r="U585" i="15"/>
  <c r="U581" i="15"/>
  <c r="U577" i="15"/>
  <c r="U573" i="15"/>
  <c r="U569" i="15"/>
  <c r="U565" i="15"/>
  <c r="U561" i="15"/>
  <c r="U557" i="15"/>
  <c r="U553" i="15"/>
  <c r="U549" i="15"/>
  <c r="U545" i="15"/>
  <c r="U541" i="15"/>
  <c r="U537" i="15"/>
  <c r="U533" i="15"/>
  <c r="U529" i="15"/>
  <c r="U525" i="15"/>
  <c r="U521" i="15"/>
  <c r="U517" i="15"/>
  <c r="U513" i="15"/>
  <c r="U509" i="15"/>
  <c r="AU505" i="15"/>
  <c r="AV505" i="15" s="1"/>
  <c r="U505" i="15"/>
  <c r="L505" i="15"/>
  <c r="X505" i="15" s="1"/>
  <c r="U501" i="15"/>
  <c r="U497" i="15"/>
  <c r="U493" i="15"/>
  <c r="U489" i="15"/>
  <c r="U485" i="15"/>
  <c r="U481" i="15"/>
  <c r="U477" i="15"/>
  <c r="U473" i="15"/>
  <c r="U469" i="15"/>
  <c r="U465" i="15"/>
  <c r="U461" i="15"/>
  <c r="U457" i="15"/>
  <c r="U453" i="15"/>
  <c r="U449" i="15"/>
  <c r="U445" i="15"/>
  <c r="U441" i="15"/>
  <c r="U437" i="15"/>
  <c r="U433" i="15"/>
  <c r="U429" i="15"/>
  <c r="AU425" i="15"/>
  <c r="AV425" i="15" s="1"/>
  <c r="U425" i="15"/>
  <c r="U421" i="15"/>
  <c r="U417" i="15"/>
  <c r="U413" i="15"/>
  <c r="U409" i="15"/>
  <c r="U405" i="15"/>
  <c r="U401" i="15"/>
  <c r="U397" i="15"/>
  <c r="U393" i="15"/>
  <c r="U389" i="15"/>
  <c r="U385" i="15"/>
  <c r="U381" i="15"/>
  <c r="U377" i="15"/>
  <c r="U373" i="15"/>
  <c r="U369" i="15"/>
  <c r="U365" i="15"/>
  <c r="U361" i="15"/>
  <c r="U357" i="15"/>
  <c r="U353" i="15"/>
  <c r="U349" i="15"/>
  <c r="AU345" i="15"/>
  <c r="L345" i="15" s="1"/>
  <c r="X345" i="15" s="1"/>
  <c r="AU421" i="15" l="1"/>
  <c r="L745" i="15"/>
  <c r="X745" i="15" s="1"/>
  <c r="AV665" i="15"/>
  <c r="AU661" i="15"/>
  <c r="AU657" i="15" s="1"/>
  <c r="L425" i="15"/>
  <c r="X425" i="15" s="1"/>
  <c r="AU501" i="15"/>
  <c r="L501" i="15" s="1"/>
  <c r="X501" i="15" s="1"/>
  <c r="X741" i="15"/>
  <c r="AU341" i="15"/>
  <c r="AV345" i="15"/>
  <c r="AU581" i="15"/>
  <c r="L581" i="15" s="1"/>
  <c r="X581" i="15" s="1"/>
  <c r="AV585" i="15"/>
  <c r="AV673" i="15"/>
  <c r="L665" i="15"/>
  <c r="X665" i="15" s="1"/>
  <c r="X673" i="15"/>
  <c r="AV745" i="15"/>
  <c r="AU417" i="15"/>
  <c r="AV421" i="15"/>
  <c r="AU497" i="15"/>
  <c r="AU737" i="15"/>
  <c r="AV741" i="15"/>
  <c r="L421" i="15"/>
  <c r="X421" i="15" s="1"/>
  <c r="AV661" i="15"/>
  <c r="AV589" i="15"/>
  <c r="L589" i="15"/>
  <c r="X589" i="15" s="1"/>
  <c r="AV669" i="15"/>
  <c r="L669" i="15"/>
  <c r="X669" i="15" s="1"/>
  <c r="L661" i="15" l="1"/>
  <c r="X661" i="15" s="1"/>
  <c r="AU577" i="15"/>
  <c r="AV501" i="15"/>
  <c r="AV581" i="15"/>
  <c r="AV341" i="15"/>
  <c r="AU337" i="15"/>
  <c r="L341" i="15"/>
  <c r="X341" i="15" s="1"/>
  <c r="AV737" i="15"/>
  <c r="AU733" i="15"/>
  <c r="L737" i="15"/>
  <c r="X737" i="15" s="1"/>
  <c r="L657" i="15"/>
  <c r="X657" i="15" s="1"/>
  <c r="AV657" i="15"/>
  <c r="AU653" i="15"/>
  <c r="AV417" i="15"/>
  <c r="AU413" i="15"/>
  <c r="L417" i="15"/>
  <c r="X417" i="15" s="1"/>
  <c r="AV577" i="15"/>
  <c r="AU573" i="15"/>
  <c r="L577" i="15"/>
  <c r="X577" i="15" s="1"/>
  <c r="AV497" i="15"/>
  <c r="AU493" i="15"/>
  <c r="L497" i="15"/>
  <c r="X497" i="15" s="1"/>
  <c r="AU755" i="18"/>
  <c r="L755" i="18" s="1"/>
  <c r="U755" i="18"/>
  <c r="U751" i="18"/>
  <c r="U747" i="18"/>
  <c r="U743" i="18"/>
  <c r="U731" i="18"/>
  <c r="U727" i="18"/>
  <c r="U723" i="18"/>
  <c r="U719" i="18"/>
  <c r="U715" i="18"/>
  <c r="U703" i="18"/>
  <c r="U699" i="18"/>
  <c r="U695" i="18"/>
  <c r="U691" i="18"/>
  <c r="U687" i="18"/>
  <c r="AU683" i="18"/>
  <c r="AV683" i="18" s="1"/>
  <c r="AU679" i="18"/>
  <c r="AU675" i="18" s="1"/>
  <c r="AU599" i="18"/>
  <c r="AV599" i="18" s="1"/>
  <c r="AU515" i="18"/>
  <c r="AU511" i="18" s="1"/>
  <c r="U515" i="18"/>
  <c r="U511" i="18"/>
  <c r="U495" i="18"/>
  <c r="U487" i="18"/>
  <c r="U483" i="18"/>
  <c r="U467" i="18"/>
  <c r="U459" i="18"/>
  <c r="U455" i="18"/>
  <c r="U439" i="18"/>
  <c r="AU435" i="18"/>
  <c r="AV435" i="18" s="1"/>
  <c r="AU431" i="18"/>
  <c r="AU427" i="18" s="1"/>
  <c r="U431" i="18"/>
  <c r="U427" i="18"/>
  <c r="U411" i="18"/>
  <c r="U403" i="18"/>
  <c r="U399" i="18"/>
  <c r="U383" i="18"/>
  <c r="U375" i="18"/>
  <c r="U371" i="18"/>
  <c r="AU355" i="18"/>
  <c r="AU351" i="18" s="1"/>
  <c r="P241" i="18"/>
  <c r="AY224" i="18"/>
  <c r="AV224" i="18"/>
  <c r="AY218" i="18"/>
  <c r="AV218" i="18"/>
  <c r="AY212" i="18"/>
  <c r="AV212" i="18"/>
  <c r="BB212" i="18" s="1"/>
  <c r="AY207" i="18"/>
  <c r="AJ207" i="18" s="1"/>
  <c r="AV207" i="18"/>
  <c r="AY193" i="18"/>
  <c r="AV193" i="18"/>
  <c r="AY187" i="18"/>
  <c r="BB187" i="18" s="1"/>
  <c r="BE187" i="18" s="1"/>
  <c r="AV187" i="18"/>
  <c r="AY181" i="18"/>
  <c r="AV181" i="18"/>
  <c r="AY176" i="18"/>
  <c r="AV176" i="18"/>
  <c r="AU755" i="17"/>
  <c r="AV755" i="17" s="1"/>
  <c r="U755" i="17"/>
  <c r="U751" i="17"/>
  <c r="U747" i="17"/>
  <c r="U743" i="17"/>
  <c r="U731" i="17"/>
  <c r="U727" i="17"/>
  <c r="U723" i="17"/>
  <c r="U719" i="17"/>
  <c r="U715" i="17"/>
  <c r="U703" i="17"/>
  <c r="U699" i="17"/>
  <c r="U695" i="17"/>
  <c r="U691" i="17"/>
  <c r="U687" i="17"/>
  <c r="AU683" i="17"/>
  <c r="AV683" i="17" s="1"/>
  <c r="AU679" i="17"/>
  <c r="AU675" i="17" s="1"/>
  <c r="AU599" i="17"/>
  <c r="AV599" i="17" s="1"/>
  <c r="U591" i="17"/>
  <c r="U587" i="17"/>
  <c r="U583" i="17"/>
  <c r="U579" i="17"/>
  <c r="U575" i="17"/>
  <c r="U563" i="17"/>
  <c r="U559" i="17"/>
  <c r="U555" i="17"/>
  <c r="U551" i="17"/>
  <c r="U547" i="17"/>
  <c r="U535" i="17"/>
  <c r="U531" i="17"/>
  <c r="U527" i="17"/>
  <c r="U523" i="17"/>
  <c r="U519" i="17"/>
  <c r="AV515" i="17"/>
  <c r="AU515" i="17"/>
  <c r="U515" i="17"/>
  <c r="AU511" i="17"/>
  <c r="U511" i="17"/>
  <c r="U495" i="17"/>
  <c r="U487" i="17"/>
  <c r="U483" i="17"/>
  <c r="U467" i="17"/>
  <c r="U459" i="17"/>
  <c r="U455" i="17"/>
  <c r="U439" i="17"/>
  <c r="AV435" i="17"/>
  <c r="AU435" i="17"/>
  <c r="AU431" i="17"/>
  <c r="AU427" i="17" s="1"/>
  <c r="U431" i="17"/>
  <c r="U427" i="17"/>
  <c r="U411" i="17"/>
  <c r="U403" i="17"/>
  <c r="U399" i="17"/>
  <c r="U383" i="17"/>
  <c r="U375" i="17"/>
  <c r="U371" i="17"/>
  <c r="AV355" i="17"/>
  <c r="AU355" i="17"/>
  <c r="AU351" i="17" s="1"/>
  <c r="L435" i="17"/>
  <c r="P241" i="17"/>
  <c r="AY224" i="17"/>
  <c r="AV224" i="17"/>
  <c r="AY218" i="17"/>
  <c r="AV218" i="17"/>
  <c r="AY212" i="17"/>
  <c r="AV212" i="17"/>
  <c r="AY207" i="17"/>
  <c r="AJ207" i="17" s="1"/>
  <c r="AV207" i="17"/>
  <c r="AY193" i="17"/>
  <c r="AV193" i="17"/>
  <c r="AY187" i="17"/>
  <c r="AV187" i="17"/>
  <c r="AY181" i="17"/>
  <c r="AV181" i="17"/>
  <c r="AY176" i="17"/>
  <c r="AJ176" i="17" s="1"/>
  <c r="AN176" i="17" s="1"/>
  <c r="AV176" i="17"/>
  <c r="L515" i="16"/>
  <c r="AU755" i="16"/>
  <c r="L755" i="16" s="1"/>
  <c r="U755" i="16"/>
  <c r="U751" i="16"/>
  <c r="U747" i="16"/>
  <c r="U743" i="16"/>
  <c r="U731" i="16"/>
  <c r="U727" i="16"/>
  <c r="U723" i="16"/>
  <c r="U719" i="16"/>
  <c r="U715" i="16"/>
  <c r="U703" i="16"/>
  <c r="U699" i="16"/>
  <c r="U695" i="16"/>
  <c r="U691" i="16"/>
  <c r="U687" i="16"/>
  <c r="AU683" i="16"/>
  <c r="AV683" i="16" s="1"/>
  <c r="AU679" i="16"/>
  <c r="U675" i="16"/>
  <c r="U671" i="16"/>
  <c r="U667" i="16"/>
  <c r="U663" i="16"/>
  <c r="U659" i="16"/>
  <c r="U647" i="16"/>
  <c r="U643" i="16"/>
  <c r="U639" i="16"/>
  <c r="U635" i="16"/>
  <c r="U631" i="16"/>
  <c r="U619" i="16"/>
  <c r="U615" i="16"/>
  <c r="U611" i="16"/>
  <c r="U607" i="16"/>
  <c r="U603" i="16"/>
  <c r="AU599" i="16"/>
  <c r="AV599" i="16" s="1"/>
  <c r="U591" i="16"/>
  <c r="U587" i="16"/>
  <c r="U583" i="16"/>
  <c r="U579" i="16"/>
  <c r="U575" i="16"/>
  <c r="U563" i="16"/>
  <c r="U559" i="16"/>
  <c r="U555" i="16"/>
  <c r="U551" i="16"/>
  <c r="U547" i="16"/>
  <c r="U535" i="16"/>
  <c r="U531" i="16"/>
  <c r="U527" i="16"/>
  <c r="U523" i="16"/>
  <c r="U519" i="16"/>
  <c r="AU515" i="16"/>
  <c r="AV515" i="16" s="1"/>
  <c r="U515" i="16"/>
  <c r="U511" i="16"/>
  <c r="U495" i="16"/>
  <c r="U487" i="16"/>
  <c r="U483" i="16"/>
  <c r="U467" i="16"/>
  <c r="U459" i="16"/>
  <c r="U455" i="16"/>
  <c r="U439" i="16"/>
  <c r="AU435" i="16"/>
  <c r="AV435" i="16" s="1"/>
  <c r="AU431" i="16"/>
  <c r="AU427" i="16" s="1"/>
  <c r="AV427" i="16" s="1"/>
  <c r="U431" i="16"/>
  <c r="U427" i="16"/>
  <c r="U411" i="16"/>
  <c r="U403" i="16"/>
  <c r="U399" i="16"/>
  <c r="U383" i="16"/>
  <c r="U375" i="16"/>
  <c r="U371" i="16"/>
  <c r="AU355" i="16"/>
  <c r="AU351" i="16" s="1"/>
  <c r="P241" i="16"/>
  <c r="AV224" i="16"/>
  <c r="AY218" i="16"/>
  <c r="AV218" i="16"/>
  <c r="AY212" i="16"/>
  <c r="AV212" i="16"/>
  <c r="BB212" i="16" s="1"/>
  <c r="AY207" i="16"/>
  <c r="AV207" i="16"/>
  <c r="AY224" i="16" s="1"/>
  <c r="AV193" i="16"/>
  <c r="AY187" i="16"/>
  <c r="AV187" i="16"/>
  <c r="AY181" i="16"/>
  <c r="AV181" i="16"/>
  <c r="BB181" i="16" s="1"/>
  <c r="AY176" i="16"/>
  <c r="AJ176" i="16" s="1"/>
  <c r="AV176" i="16"/>
  <c r="AY193" i="16" s="1"/>
  <c r="X515" i="16" l="1"/>
  <c r="L355" i="18"/>
  <c r="X355" i="18" s="1"/>
  <c r="L355" i="16"/>
  <c r="X355" i="16" s="1"/>
  <c r="AU511" i="16"/>
  <c r="BB212" i="17"/>
  <c r="L355" i="17"/>
  <c r="X355" i="17" s="1"/>
  <c r="AU751" i="17"/>
  <c r="AU747" i="17" s="1"/>
  <c r="AV747" i="17" s="1"/>
  <c r="L755" i="17"/>
  <c r="X755" i="17" s="1"/>
  <c r="BB218" i="18"/>
  <c r="BE218" i="18" s="1"/>
  <c r="AJ215" i="18" s="1"/>
  <c r="AN215" i="18" s="1"/>
  <c r="BB224" i="18"/>
  <c r="BB218" i="17"/>
  <c r="BB193" i="18"/>
  <c r="BB181" i="17"/>
  <c r="BE181" i="17" s="1"/>
  <c r="AJ181" i="17" s="1"/>
  <c r="AN181" i="17" s="1"/>
  <c r="AV337" i="15"/>
  <c r="AU333" i="15"/>
  <c r="L337" i="15"/>
  <c r="X337" i="15" s="1"/>
  <c r="BB193" i="17"/>
  <c r="BE193" i="17" s="1"/>
  <c r="AJ187" i="17" s="1"/>
  <c r="AN187" i="17" s="1"/>
  <c r="X755" i="18"/>
  <c r="AJ176" i="18"/>
  <c r="AN176" i="18" s="1"/>
  <c r="BE224" i="18"/>
  <c r="BB181" i="18"/>
  <c r="BE181" i="18" s="1"/>
  <c r="AJ181" i="18" s="1"/>
  <c r="AN181" i="18" s="1"/>
  <c r="AN207" i="18"/>
  <c r="AV515" i="18"/>
  <c r="AU751" i="18"/>
  <c r="AU747" i="18" s="1"/>
  <c r="AU743" i="18" s="1"/>
  <c r="AV755" i="18"/>
  <c r="BE193" i="18"/>
  <c r="AV355" i="18"/>
  <c r="BB187" i="17"/>
  <c r="BE187" i="17" s="1"/>
  <c r="AJ184" i="17" s="1"/>
  <c r="AN184" i="17" s="1"/>
  <c r="AN207" i="17"/>
  <c r="BE218" i="17"/>
  <c r="BB224" i="17"/>
  <c r="BE224" i="17" s="1"/>
  <c r="AV653" i="15"/>
  <c r="L653" i="15"/>
  <c r="X653" i="15" s="1"/>
  <c r="AU649" i="15"/>
  <c r="AV733" i="15"/>
  <c r="L733" i="15"/>
  <c r="X733" i="15" s="1"/>
  <c r="AU729" i="15"/>
  <c r="AV413" i="15"/>
  <c r="L413" i="15"/>
  <c r="X413" i="15" s="1"/>
  <c r="AU409" i="15"/>
  <c r="AV573" i="15"/>
  <c r="L573" i="15"/>
  <c r="X573" i="15" s="1"/>
  <c r="AU569" i="15"/>
  <c r="AV493" i="15"/>
  <c r="L493" i="15"/>
  <c r="X493" i="15" s="1"/>
  <c r="AU489" i="15"/>
  <c r="X755" i="16"/>
  <c r="L511" i="17"/>
  <c r="X511" i="17" s="1"/>
  <c r="L511" i="18"/>
  <c r="X511" i="18" s="1"/>
  <c r="L515" i="18"/>
  <c r="X515" i="18" s="1"/>
  <c r="AV679" i="17"/>
  <c r="AV679" i="18"/>
  <c r="AU671" i="18"/>
  <c r="AV675" i="18"/>
  <c r="AJ218" i="18"/>
  <c r="AN218" i="18" s="1"/>
  <c r="AJ187" i="18"/>
  <c r="AV427" i="18"/>
  <c r="L427" i="18"/>
  <c r="X427" i="18" s="1"/>
  <c r="AU423" i="18"/>
  <c r="AJ184" i="18"/>
  <c r="AN184" i="18" s="1"/>
  <c r="L351" i="18"/>
  <c r="X351" i="18" s="1"/>
  <c r="AU347" i="18"/>
  <c r="AV351" i="18"/>
  <c r="BE212" i="18"/>
  <c r="L431" i="18"/>
  <c r="X431" i="18" s="1"/>
  <c r="AV511" i="18"/>
  <c r="AU595" i="18"/>
  <c r="AU507" i="18"/>
  <c r="L683" i="18"/>
  <c r="AV431" i="18"/>
  <c r="L435" i="18"/>
  <c r="AJ218" i="17"/>
  <c r="AN218" i="17" s="1"/>
  <c r="AV675" i="17"/>
  <c r="AU671" i="17"/>
  <c r="L351" i="17"/>
  <c r="X351" i="17" s="1"/>
  <c r="AU347" i="17"/>
  <c r="AV351" i="17"/>
  <c r="AV427" i="17"/>
  <c r="L427" i="17"/>
  <c r="X427" i="17" s="1"/>
  <c r="AU423" i="17"/>
  <c r="BE212" i="17"/>
  <c r="L431" i="17"/>
  <c r="X431" i="17" s="1"/>
  <c r="AV511" i="17"/>
  <c r="AU595" i="17"/>
  <c r="L515" i="17"/>
  <c r="X515" i="17" s="1"/>
  <c r="AU507" i="17"/>
  <c r="L599" i="17"/>
  <c r="L683" i="17"/>
  <c r="AV431" i="17"/>
  <c r="BB187" i="16"/>
  <c r="BE187" i="16" s="1"/>
  <c r="AV755" i="16"/>
  <c r="AV355" i="16"/>
  <c r="L679" i="16"/>
  <c r="L435" i="16"/>
  <c r="L683" i="16"/>
  <c r="AU751" i="16"/>
  <c r="AU747" i="16" s="1"/>
  <c r="AU743" i="16" s="1"/>
  <c r="BE212" i="16"/>
  <c r="AJ212" i="16" s="1"/>
  <c r="AN212" i="16" s="1"/>
  <c r="BB224" i="16"/>
  <c r="BE224" i="16" s="1"/>
  <c r="BB193" i="16"/>
  <c r="BE193" i="16" s="1"/>
  <c r="BE181" i="16"/>
  <c r="AU423" i="16"/>
  <c r="L427" i="16"/>
  <c r="X427" i="16" s="1"/>
  <c r="L511" i="16"/>
  <c r="X511" i="16" s="1"/>
  <c r="AU507" i="16"/>
  <c r="AV511" i="16"/>
  <c r="BB218" i="16"/>
  <c r="BE218" i="16" s="1"/>
  <c r="L351" i="16"/>
  <c r="X351" i="16" s="1"/>
  <c r="AV351" i="16"/>
  <c r="AU347" i="16"/>
  <c r="AN176" i="16"/>
  <c r="AJ207" i="16"/>
  <c r="AN207" i="16" s="1"/>
  <c r="L431" i="16"/>
  <c r="X431" i="16" s="1"/>
  <c r="AU595" i="16"/>
  <c r="L751" i="16"/>
  <c r="X751" i="16" s="1"/>
  <c r="L599" i="16"/>
  <c r="AV679" i="16"/>
  <c r="AV431" i="16"/>
  <c r="AU675" i="16"/>
  <c r="AV747" i="18" l="1"/>
  <c r="AU743" i="17"/>
  <c r="AV743" i="17" s="1"/>
  <c r="AV751" i="17"/>
  <c r="L751" i="17"/>
  <c r="X751" i="17" s="1"/>
  <c r="L747" i="17"/>
  <c r="X747" i="17" s="1"/>
  <c r="AN187" i="18"/>
  <c r="L333" i="15"/>
  <c r="X333" i="15" s="1"/>
  <c r="AV333" i="15"/>
  <c r="AU329" i="15"/>
  <c r="L747" i="18"/>
  <c r="X747" i="18" s="1"/>
  <c r="L751" i="18"/>
  <c r="X751" i="18" s="1"/>
  <c r="AV751" i="18"/>
  <c r="AJ215" i="17"/>
  <c r="AN215" i="17" s="1"/>
  <c r="L489" i="15"/>
  <c r="X489" i="15" s="1"/>
  <c r="AV489" i="15"/>
  <c r="AU485" i="15"/>
  <c r="AU725" i="15"/>
  <c r="L729" i="15"/>
  <c r="X729" i="15" s="1"/>
  <c r="AV729" i="15"/>
  <c r="AV569" i="15"/>
  <c r="AU565" i="15"/>
  <c r="L569" i="15"/>
  <c r="X569" i="15" s="1"/>
  <c r="AV649" i="15"/>
  <c r="L649" i="15"/>
  <c r="X649" i="15" s="1"/>
  <c r="AU645" i="15"/>
  <c r="AV409" i="15"/>
  <c r="AU405" i="15"/>
  <c r="L409" i="15"/>
  <c r="X409" i="15" s="1"/>
  <c r="AJ212" i="18"/>
  <c r="AN212" i="18" s="1"/>
  <c r="L743" i="18"/>
  <c r="X743" i="18" s="1"/>
  <c r="AU739" i="18"/>
  <c r="AV743" i="18"/>
  <c r="AV347" i="18"/>
  <c r="L347" i="18"/>
  <c r="X347" i="18" s="1"/>
  <c r="AU343" i="18"/>
  <c r="AU503" i="18"/>
  <c r="L507" i="18"/>
  <c r="AV507" i="18"/>
  <c r="L423" i="18"/>
  <c r="AU419" i="18"/>
  <c r="AV423" i="18"/>
  <c r="AU591" i="18"/>
  <c r="AV595" i="18"/>
  <c r="AU667" i="18"/>
  <c r="AV671" i="18"/>
  <c r="L423" i="17"/>
  <c r="AU419" i="17"/>
  <c r="AV423" i="17"/>
  <c r="AU667" i="17"/>
  <c r="AV671" i="17"/>
  <c r="L743" i="17"/>
  <c r="X743" i="17" s="1"/>
  <c r="AU739" i="17"/>
  <c r="AU503" i="17"/>
  <c r="AV507" i="17"/>
  <c r="L507" i="17"/>
  <c r="L595" i="17"/>
  <c r="AU591" i="17"/>
  <c r="AV595" i="17"/>
  <c r="AJ212" i="17"/>
  <c r="AN212" i="17" s="1"/>
  <c r="AV347" i="17"/>
  <c r="L347" i="17"/>
  <c r="X347" i="17" s="1"/>
  <c r="AU343" i="17"/>
  <c r="AV747" i="16"/>
  <c r="L747" i="16"/>
  <c r="X747" i="16" s="1"/>
  <c r="AV751" i="16"/>
  <c r="AV675" i="16"/>
  <c r="L675" i="16"/>
  <c r="X675" i="16" s="1"/>
  <c r="AU671" i="16"/>
  <c r="AJ215" i="16"/>
  <c r="AN215" i="16" s="1"/>
  <c r="L423" i="16"/>
  <c r="AU419" i="16"/>
  <c r="AV423" i="16"/>
  <c r="L743" i="16"/>
  <c r="X743" i="16" s="1"/>
  <c r="AU739" i="16"/>
  <c r="AV743" i="16"/>
  <c r="AJ181" i="16"/>
  <c r="AN181" i="16" s="1"/>
  <c r="AJ218" i="16"/>
  <c r="AN218" i="16" s="1"/>
  <c r="AJ184" i="16"/>
  <c r="AN184" i="16" s="1"/>
  <c r="AV347" i="16"/>
  <c r="L347" i="16"/>
  <c r="X347" i="16" s="1"/>
  <c r="AU343" i="16"/>
  <c r="AV595" i="16"/>
  <c r="L595" i="16"/>
  <c r="AU591" i="16"/>
  <c r="AU503" i="16"/>
  <c r="AV507" i="16"/>
  <c r="L507" i="16"/>
  <c r="AJ187" i="16"/>
  <c r="AN187" i="16" s="1"/>
  <c r="L329" i="15" l="1"/>
  <c r="X329" i="15" s="1"/>
  <c r="AV329" i="15"/>
  <c r="AU325" i="15"/>
  <c r="AU561" i="15"/>
  <c r="AV565" i="15"/>
  <c r="L565" i="15"/>
  <c r="X565" i="15" s="1"/>
  <c r="AU721" i="15"/>
  <c r="AV725" i="15"/>
  <c r="L725" i="15"/>
  <c r="X725" i="15" s="1"/>
  <c r="AU481" i="15"/>
  <c r="AV485" i="15"/>
  <c r="L485" i="15"/>
  <c r="X485" i="15" s="1"/>
  <c r="AV405" i="15"/>
  <c r="L405" i="15"/>
  <c r="X405" i="15" s="1"/>
  <c r="AU401" i="15"/>
  <c r="AU641" i="15"/>
  <c r="L645" i="15"/>
  <c r="X645" i="15" s="1"/>
  <c r="AV645" i="15"/>
  <c r="AU587" i="18"/>
  <c r="AV591" i="18"/>
  <c r="AV419" i="18"/>
  <c r="AU415" i="18"/>
  <c r="L419" i="18"/>
  <c r="AV739" i="18"/>
  <c r="AU735" i="18"/>
  <c r="L739" i="18"/>
  <c r="AU663" i="18"/>
  <c r="AV667" i="18"/>
  <c r="AV503" i="18"/>
  <c r="L503" i="18"/>
  <c r="AU499" i="18"/>
  <c r="L343" i="18"/>
  <c r="X343" i="18" s="1"/>
  <c r="AU339" i="18"/>
  <c r="AV343" i="18"/>
  <c r="AV739" i="17"/>
  <c r="L739" i="17"/>
  <c r="AU735" i="17"/>
  <c r="AU587" i="17"/>
  <c r="AV591" i="17"/>
  <c r="L591" i="17"/>
  <c r="X591" i="17" s="1"/>
  <c r="L343" i="17"/>
  <c r="X343" i="17" s="1"/>
  <c r="AU339" i="17"/>
  <c r="AV343" i="17"/>
  <c r="AU663" i="17"/>
  <c r="AV667" i="17"/>
  <c r="AV503" i="17"/>
  <c r="L503" i="17"/>
  <c r="AU499" i="17"/>
  <c r="AV419" i="17"/>
  <c r="AU415" i="17"/>
  <c r="L419" i="17"/>
  <c r="AV419" i="16"/>
  <c r="L419" i="16"/>
  <c r="AU415" i="16"/>
  <c r="AV503" i="16"/>
  <c r="L503" i="16"/>
  <c r="AU499" i="16"/>
  <c r="AV739" i="16"/>
  <c r="L739" i="16"/>
  <c r="AU735" i="16"/>
  <c r="AU587" i="16"/>
  <c r="AV591" i="16"/>
  <c r="L591" i="16"/>
  <c r="X591" i="16" s="1"/>
  <c r="L671" i="16"/>
  <c r="X671" i="16" s="1"/>
  <c r="AU667" i="16"/>
  <c r="AV671" i="16"/>
  <c r="L343" i="16"/>
  <c r="X343" i="16" s="1"/>
  <c r="AU339" i="16"/>
  <c r="AV343" i="16"/>
  <c r="AV325" i="15" l="1"/>
  <c r="AU321" i="15"/>
  <c r="L325" i="15"/>
  <c r="X325" i="15" s="1"/>
  <c r="AV721" i="15"/>
  <c r="AU717" i="15"/>
  <c r="L721" i="15"/>
  <c r="X721" i="15" s="1"/>
  <c r="AV481" i="15"/>
  <c r="AU477" i="15"/>
  <c r="L481" i="15"/>
  <c r="X481" i="15" s="1"/>
  <c r="AU397" i="15"/>
  <c r="AV401" i="15"/>
  <c r="L401" i="15"/>
  <c r="X401" i="15" s="1"/>
  <c r="L641" i="15"/>
  <c r="X641" i="15" s="1"/>
  <c r="AV641" i="15"/>
  <c r="AU637" i="15"/>
  <c r="AV561" i="15"/>
  <c r="AU557" i="15"/>
  <c r="L561" i="15"/>
  <c r="X561" i="15" s="1"/>
  <c r="L735" i="18"/>
  <c r="AU731" i="18"/>
  <c r="AV735" i="18"/>
  <c r="L499" i="18"/>
  <c r="AU495" i="18"/>
  <c r="AV499" i="18"/>
  <c r="L415" i="18"/>
  <c r="AU411" i="18"/>
  <c r="AV415" i="18"/>
  <c r="AV663" i="18"/>
  <c r="AU659" i="18"/>
  <c r="AV339" i="18"/>
  <c r="L339" i="18"/>
  <c r="X339" i="18" s="1"/>
  <c r="AU335" i="18"/>
  <c r="AV587" i="18"/>
  <c r="AU583" i="18"/>
  <c r="AV339" i="17"/>
  <c r="L339" i="17"/>
  <c r="X339" i="17" s="1"/>
  <c r="AU335" i="17"/>
  <c r="L499" i="17"/>
  <c r="AU495" i="17"/>
  <c r="AV499" i="17"/>
  <c r="AV663" i="17"/>
  <c r="AU659" i="17"/>
  <c r="L587" i="17"/>
  <c r="X587" i="17" s="1"/>
  <c r="AV587" i="17"/>
  <c r="AU583" i="17"/>
  <c r="L735" i="17"/>
  <c r="AU731" i="17"/>
  <c r="AV735" i="17"/>
  <c r="L415" i="17"/>
  <c r="AU411" i="17"/>
  <c r="AV415" i="17"/>
  <c r="L735" i="16"/>
  <c r="AU731" i="16"/>
  <c r="AV735" i="16"/>
  <c r="AU583" i="16"/>
  <c r="L587" i="16"/>
  <c r="X587" i="16" s="1"/>
  <c r="AV587" i="16"/>
  <c r="AV339" i="16"/>
  <c r="L339" i="16"/>
  <c r="X339" i="16" s="1"/>
  <c r="AU335" i="16"/>
  <c r="L415" i="16"/>
  <c r="AU411" i="16"/>
  <c r="AV415" i="16"/>
  <c r="AU663" i="16"/>
  <c r="AV667" i="16"/>
  <c r="L667" i="16"/>
  <c r="X667" i="16" s="1"/>
  <c r="L499" i="16"/>
  <c r="AU495" i="16"/>
  <c r="AV499" i="16"/>
  <c r="AV321" i="15" l="1"/>
  <c r="AU317" i="15"/>
  <c r="L321" i="15"/>
  <c r="X321" i="15" s="1"/>
  <c r="AU393" i="15"/>
  <c r="AV397" i="15"/>
  <c r="L397" i="15"/>
  <c r="X397" i="15" s="1"/>
  <c r="AV637" i="15"/>
  <c r="L637" i="15"/>
  <c r="X637" i="15" s="1"/>
  <c r="AU633" i="15"/>
  <c r="AV557" i="15"/>
  <c r="L557" i="15"/>
  <c r="X557" i="15" s="1"/>
  <c r="AU553" i="15"/>
  <c r="AV717" i="15"/>
  <c r="L717" i="15"/>
  <c r="X717" i="15" s="1"/>
  <c r="AU713" i="15"/>
  <c r="AV477" i="15"/>
  <c r="L477" i="15"/>
  <c r="X477" i="15" s="1"/>
  <c r="AU473" i="15"/>
  <c r="AU407" i="18"/>
  <c r="AV411" i="18"/>
  <c r="L411" i="18"/>
  <c r="X411" i="18" s="1"/>
  <c r="L335" i="18"/>
  <c r="X335" i="18" s="1"/>
  <c r="AU331" i="18"/>
  <c r="AV335" i="18"/>
  <c r="AU491" i="18"/>
  <c r="AV495" i="18"/>
  <c r="L495" i="18"/>
  <c r="X495" i="18" s="1"/>
  <c r="AU655" i="18"/>
  <c r="AV659" i="18"/>
  <c r="AU579" i="18"/>
  <c r="AV583" i="18"/>
  <c r="L731" i="18"/>
  <c r="X731" i="18" s="1"/>
  <c r="AU727" i="18"/>
  <c r="AV731" i="18"/>
  <c r="AU655" i="17"/>
  <c r="AV659" i="17"/>
  <c r="AU407" i="17"/>
  <c r="L411" i="17"/>
  <c r="X411" i="17" s="1"/>
  <c r="AV411" i="17"/>
  <c r="AU491" i="17"/>
  <c r="AV495" i="17"/>
  <c r="L495" i="17"/>
  <c r="X495" i="17" s="1"/>
  <c r="AU727" i="17"/>
  <c r="AV731" i="17"/>
  <c r="L731" i="17"/>
  <c r="X731" i="17" s="1"/>
  <c r="L583" i="17"/>
  <c r="X583" i="17" s="1"/>
  <c r="AU579" i="17"/>
  <c r="AV583" i="17"/>
  <c r="L335" i="17"/>
  <c r="X335" i="17" s="1"/>
  <c r="AU331" i="17"/>
  <c r="AV335" i="17"/>
  <c r="AV663" i="16"/>
  <c r="L663" i="16"/>
  <c r="X663" i="16" s="1"/>
  <c r="AU659" i="16"/>
  <c r="AU407" i="16"/>
  <c r="AV411" i="16"/>
  <c r="L411" i="16"/>
  <c r="X411" i="16" s="1"/>
  <c r="L583" i="16"/>
  <c r="X583" i="16" s="1"/>
  <c r="AU579" i="16"/>
  <c r="AV583" i="16"/>
  <c r="AU491" i="16"/>
  <c r="AV495" i="16"/>
  <c r="L495" i="16"/>
  <c r="X495" i="16" s="1"/>
  <c r="L335" i="16"/>
  <c r="X335" i="16" s="1"/>
  <c r="AU331" i="16"/>
  <c r="AV335" i="16"/>
  <c r="AU727" i="16"/>
  <c r="AV731" i="16"/>
  <c r="L731" i="16"/>
  <c r="X731" i="16" s="1"/>
  <c r="L317" i="15" l="1"/>
  <c r="X317" i="15" s="1"/>
  <c r="AU313" i="15"/>
  <c r="AV317" i="15"/>
  <c r="AU709" i="15"/>
  <c r="L713" i="15"/>
  <c r="X713" i="15" s="1"/>
  <c r="AV713" i="15"/>
  <c r="L473" i="15"/>
  <c r="X473" i="15" s="1"/>
  <c r="AV473" i="15"/>
  <c r="AU469" i="15"/>
  <c r="AV633" i="15"/>
  <c r="L633" i="15"/>
  <c r="X633" i="15" s="1"/>
  <c r="AU629" i="15"/>
  <c r="AV553" i="15"/>
  <c r="AU549" i="15"/>
  <c r="L553" i="15"/>
  <c r="X553" i="15" s="1"/>
  <c r="AV393" i="15"/>
  <c r="AU389" i="15"/>
  <c r="L393" i="15"/>
  <c r="X393" i="15" s="1"/>
  <c r="AV407" i="18"/>
  <c r="L407" i="18"/>
  <c r="AU403" i="18"/>
  <c r="L491" i="18"/>
  <c r="AV491" i="18"/>
  <c r="AU487" i="18"/>
  <c r="AV727" i="18"/>
  <c r="L727" i="18"/>
  <c r="X727" i="18" s="1"/>
  <c r="AU723" i="18"/>
  <c r="AV331" i="18"/>
  <c r="L331" i="18"/>
  <c r="X331" i="18" s="1"/>
  <c r="AU327" i="18"/>
  <c r="AU575" i="18"/>
  <c r="AV579" i="18"/>
  <c r="AU651" i="18"/>
  <c r="AV655" i="18"/>
  <c r="AV491" i="17"/>
  <c r="L491" i="17"/>
  <c r="AU487" i="17"/>
  <c r="AU651" i="17"/>
  <c r="AV655" i="17"/>
  <c r="AV579" i="17"/>
  <c r="L579" i="17"/>
  <c r="X579" i="17" s="1"/>
  <c r="AU575" i="17"/>
  <c r="AV407" i="17"/>
  <c r="L407" i="17"/>
  <c r="AU403" i="17"/>
  <c r="AV727" i="17"/>
  <c r="L727" i="17"/>
  <c r="X727" i="17" s="1"/>
  <c r="AU723" i="17"/>
  <c r="AV331" i="17"/>
  <c r="L331" i="17"/>
  <c r="X331" i="17" s="1"/>
  <c r="AU327" i="17"/>
  <c r="AV579" i="16"/>
  <c r="L579" i="16"/>
  <c r="X579" i="16" s="1"/>
  <c r="AU575" i="16"/>
  <c r="AV727" i="16"/>
  <c r="L727" i="16"/>
  <c r="X727" i="16" s="1"/>
  <c r="AU723" i="16"/>
  <c r="AV407" i="16"/>
  <c r="L407" i="16"/>
  <c r="AU403" i="16"/>
  <c r="L659" i="16"/>
  <c r="X659" i="16" s="1"/>
  <c r="AV659" i="16"/>
  <c r="AU655" i="16"/>
  <c r="L491" i="16"/>
  <c r="AU487" i="16"/>
  <c r="AV491" i="16"/>
  <c r="AV331" i="16"/>
  <c r="L331" i="16"/>
  <c r="X331" i="16" s="1"/>
  <c r="AU327" i="16"/>
  <c r="L313" i="15" l="1"/>
  <c r="X313" i="15" s="1"/>
  <c r="AV313" i="15"/>
  <c r="AU309" i="15"/>
  <c r="AU545" i="15"/>
  <c r="AV549" i="15"/>
  <c r="L549" i="15"/>
  <c r="X549" i="15" s="1"/>
  <c r="AV389" i="15"/>
  <c r="AU385" i="15"/>
  <c r="L389" i="15"/>
  <c r="X389" i="15" s="1"/>
  <c r="AU465" i="15"/>
  <c r="AV469" i="15"/>
  <c r="L469" i="15"/>
  <c r="X469" i="15" s="1"/>
  <c r="AU625" i="15"/>
  <c r="L629" i="15"/>
  <c r="X629" i="15" s="1"/>
  <c r="AV629" i="15"/>
  <c r="AU705" i="15"/>
  <c r="AV709" i="15"/>
  <c r="L709" i="15"/>
  <c r="X709" i="15" s="1"/>
  <c r="L487" i="18"/>
  <c r="X487" i="18" s="1"/>
  <c r="AU483" i="18"/>
  <c r="AV487" i="18"/>
  <c r="AV651" i="18"/>
  <c r="AU647" i="18"/>
  <c r="AU571" i="18"/>
  <c r="AV575" i="18"/>
  <c r="L327" i="18"/>
  <c r="X327" i="18" s="1"/>
  <c r="AU323" i="18"/>
  <c r="AV327" i="18"/>
  <c r="L403" i="18"/>
  <c r="X403" i="18" s="1"/>
  <c r="AU399" i="18"/>
  <c r="AV403" i="18"/>
  <c r="L723" i="18"/>
  <c r="X723" i="18" s="1"/>
  <c r="AU719" i="18"/>
  <c r="AV723" i="18"/>
  <c r="L723" i="17"/>
  <c r="X723" i="17" s="1"/>
  <c r="AU719" i="17"/>
  <c r="AV723" i="17"/>
  <c r="L575" i="17"/>
  <c r="X575" i="17" s="1"/>
  <c r="AU571" i="17"/>
  <c r="AV575" i="17"/>
  <c r="L403" i="17"/>
  <c r="X403" i="17" s="1"/>
  <c r="AU399" i="17"/>
  <c r="AV403" i="17"/>
  <c r="AU647" i="17"/>
  <c r="AV651" i="17"/>
  <c r="L487" i="17"/>
  <c r="X487" i="17" s="1"/>
  <c r="AU483" i="17"/>
  <c r="AV487" i="17"/>
  <c r="L327" i="17"/>
  <c r="X327" i="17" s="1"/>
  <c r="AU323" i="17"/>
  <c r="AV327" i="17"/>
  <c r="L487" i="16"/>
  <c r="X487" i="16" s="1"/>
  <c r="AU483" i="16"/>
  <c r="AV487" i="16"/>
  <c r="L723" i="16"/>
  <c r="X723" i="16" s="1"/>
  <c r="AU719" i="16"/>
  <c r="AV723" i="16"/>
  <c r="AU651" i="16"/>
  <c r="AV655" i="16"/>
  <c r="L655" i="16"/>
  <c r="L575" i="16"/>
  <c r="X575" i="16" s="1"/>
  <c r="AU571" i="16"/>
  <c r="AV575" i="16"/>
  <c r="L327" i="16"/>
  <c r="X327" i="16" s="1"/>
  <c r="AU323" i="16"/>
  <c r="AV327" i="16"/>
  <c r="L403" i="16"/>
  <c r="X403" i="16" s="1"/>
  <c r="AU399" i="16"/>
  <c r="AV403" i="16"/>
  <c r="AU305" i="15" l="1"/>
  <c r="AV309" i="15"/>
  <c r="L309" i="15"/>
  <c r="X309" i="15" s="1"/>
  <c r="L625" i="15"/>
  <c r="X625" i="15" s="1"/>
  <c r="AV625" i="15"/>
  <c r="AU621" i="15"/>
  <c r="AV705" i="15"/>
  <c r="AU701" i="15"/>
  <c r="L705" i="15"/>
  <c r="X705" i="15" s="1"/>
  <c r="AU381" i="15"/>
  <c r="AV385" i="15"/>
  <c r="L385" i="15"/>
  <c r="X385" i="15" s="1"/>
  <c r="AV545" i="15"/>
  <c r="AU541" i="15"/>
  <c r="L545" i="15"/>
  <c r="X545" i="15" s="1"/>
  <c r="AV465" i="15"/>
  <c r="AU461" i="15"/>
  <c r="L465" i="15"/>
  <c r="X465" i="15" s="1"/>
  <c r="AU567" i="18"/>
  <c r="AV571" i="18"/>
  <c r="AU643" i="18"/>
  <c r="AV647" i="18"/>
  <c r="AV323" i="18"/>
  <c r="L323" i="18"/>
  <c r="X323" i="18" s="1"/>
  <c r="AU319" i="18"/>
  <c r="AU715" i="18"/>
  <c r="AV719" i="18"/>
  <c r="L719" i="18"/>
  <c r="X719" i="18" s="1"/>
  <c r="AU395" i="18"/>
  <c r="AV399" i="18"/>
  <c r="L399" i="18"/>
  <c r="X399" i="18" s="1"/>
  <c r="AV483" i="18"/>
  <c r="L483" i="18"/>
  <c r="X483" i="18" s="1"/>
  <c r="AU479" i="18"/>
  <c r="AU395" i="17"/>
  <c r="AV399" i="17"/>
  <c r="L399" i="17"/>
  <c r="X399" i="17" s="1"/>
  <c r="AU715" i="17"/>
  <c r="AV719" i="17"/>
  <c r="L719" i="17"/>
  <c r="X719" i="17" s="1"/>
  <c r="AV483" i="17"/>
  <c r="AU479" i="17"/>
  <c r="L483" i="17"/>
  <c r="X483" i="17" s="1"/>
  <c r="AU567" i="17"/>
  <c r="AV571" i="17"/>
  <c r="L571" i="17"/>
  <c r="AU643" i="17"/>
  <c r="AV647" i="17"/>
  <c r="AV323" i="17"/>
  <c r="L323" i="17"/>
  <c r="X323" i="17" s="1"/>
  <c r="AU319" i="17"/>
  <c r="AU647" i="16"/>
  <c r="L651" i="16"/>
  <c r="AV651" i="16"/>
  <c r="AV323" i="16"/>
  <c r="L323" i="16"/>
  <c r="X323" i="16" s="1"/>
  <c r="AU319" i="16"/>
  <c r="AU715" i="16"/>
  <c r="AV719" i="16"/>
  <c r="L719" i="16"/>
  <c r="X719" i="16" s="1"/>
  <c r="AU567" i="16"/>
  <c r="AV571" i="16"/>
  <c r="L571" i="16"/>
  <c r="AV483" i="16"/>
  <c r="L483" i="16"/>
  <c r="X483" i="16" s="1"/>
  <c r="AU479" i="16"/>
  <c r="AU395" i="16"/>
  <c r="AV399" i="16"/>
  <c r="L399" i="16"/>
  <c r="X399" i="16" s="1"/>
  <c r="AV305" i="15" l="1"/>
  <c r="AU301" i="15"/>
  <c r="L305" i="15"/>
  <c r="X305" i="15" s="1"/>
  <c r="AV541" i="15"/>
  <c r="L541" i="15"/>
  <c r="X541" i="15" s="1"/>
  <c r="AU537" i="15"/>
  <c r="AV381" i="15"/>
  <c r="AU377" i="15"/>
  <c r="L381" i="15"/>
  <c r="X381" i="15" s="1"/>
  <c r="AV621" i="15"/>
  <c r="L621" i="15"/>
  <c r="X621" i="15" s="1"/>
  <c r="AU617" i="15"/>
  <c r="AV461" i="15"/>
  <c r="L461" i="15"/>
  <c r="X461" i="15" s="1"/>
  <c r="AU457" i="15"/>
  <c r="AV701" i="15"/>
  <c r="L701" i="15"/>
  <c r="X701" i="15" s="1"/>
  <c r="AU697" i="15"/>
  <c r="AV567" i="18"/>
  <c r="AU563" i="18"/>
  <c r="L395" i="18"/>
  <c r="AV395" i="18"/>
  <c r="AU391" i="18"/>
  <c r="AV643" i="18"/>
  <c r="AU639" i="18"/>
  <c r="L319" i="18"/>
  <c r="X319" i="18" s="1"/>
  <c r="AU315" i="18"/>
  <c r="AV319" i="18"/>
  <c r="L479" i="18"/>
  <c r="AU475" i="18"/>
  <c r="AV479" i="18"/>
  <c r="L715" i="18"/>
  <c r="X715" i="18" s="1"/>
  <c r="AV715" i="18"/>
  <c r="AU711" i="18"/>
  <c r="L395" i="17"/>
  <c r="AV395" i="17"/>
  <c r="AU391" i="17"/>
  <c r="L479" i="17"/>
  <c r="AU475" i="17"/>
  <c r="AV479" i="17"/>
  <c r="AV643" i="17"/>
  <c r="AU639" i="17"/>
  <c r="L715" i="17"/>
  <c r="X715" i="17" s="1"/>
  <c r="AV715" i="17"/>
  <c r="AU711" i="17"/>
  <c r="L319" i="17"/>
  <c r="X319" i="17" s="1"/>
  <c r="AU315" i="17"/>
  <c r="AV319" i="17"/>
  <c r="AV567" i="17"/>
  <c r="L567" i="17"/>
  <c r="AU563" i="17"/>
  <c r="L395" i="16"/>
  <c r="AU391" i="16"/>
  <c r="AV395" i="16"/>
  <c r="L319" i="16"/>
  <c r="X319" i="16" s="1"/>
  <c r="AU315" i="16"/>
  <c r="AV319" i="16"/>
  <c r="L715" i="16"/>
  <c r="X715" i="16" s="1"/>
  <c r="AU711" i="16"/>
  <c r="AV715" i="16"/>
  <c r="L479" i="16"/>
  <c r="AU475" i="16"/>
  <c r="AV479" i="16"/>
  <c r="AV567" i="16"/>
  <c r="L567" i="16"/>
  <c r="AU563" i="16"/>
  <c r="L647" i="16"/>
  <c r="X647" i="16" s="1"/>
  <c r="AU643" i="16"/>
  <c r="AV647" i="16"/>
  <c r="AU297" i="15" l="1"/>
  <c r="L301" i="15"/>
  <c r="X301" i="15" s="1"/>
  <c r="AV301" i="15"/>
  <c r="AU693" i="15"/>
  <c r="L697" i="15"/>
  <c r="X697" i="15" s="1"/>
  <c r="AV697" i="15"/>
  <c r="AV537" i="15"/>
  <c r="AU533" i="15"/>
  <c r="L537" i="15"/>
  <c r="X537" i="15" s="1"/>
  <c r="L457" i="15"/>
  <c r="X457" i="15" s="1"/>
  <c r="AV457" i="15"/>
  <c r="AU453" i="15"/>
  <c r="AV617" i="15"/>
  <c r="L617" i="15"/>
  <c r="X617" i="15" s="1"/>
  <c r="AU613" i="15"/>
  <c r="AV377" i="15"/>
  <c r="L377" i="15"/>
  <c r="X377" i="15" s="1"/>
  <c r="AU373" i="15"/>
  <c r="AU635" i="18"/>
  <c r="AV639" i="18"/>
  <c r="L391" i="18"/>
  <c r="AU387" i="18"/>
  <c r="AV391" i="18"/>
  <c r="AV315" i="18"/>
  <c r="L315" i="18"/>
  <c r="X315" i="18" s="1"/>
  <c r="AU311" i="18"/>
  <c r="AU559" i="18"/>
  <c r="AV563" i="18"/>
  <c r="AU471" i="18"/>
  <c r="AV475" i="18"/>
  <c r="L475" i="18"/>
  <c r="L711" i="18"/>
  <c r="AU707" i="18"/>
  <c r="AV711" i="18"/>
  <c r="AU635" i="17"/>
  <c r="AV639" i="17"/>
  <c r="AV315" i="17"/>
  <c r="L315" i="17"/>
  <c r="X315" i="17" s="1"/>
  <c r="AU311" i="17"/>
  <c r="L711" i="17"/>
  <c r="AU707" i="17"/>
  <c r="AV711" i="17"/>
  <c r="AU471" i="17"/>
  <c r="AV475" i="17"/>
  <c r="L475" i="17"/>
  <c r="L391" i="17"/>
  <c r="AU387" i="17"/>
  <c r="AV391" i="17"/>
  <c r="L563" i="17"/>
  <c r="X563" i="17" s="1"/>
  <c r="AU559" i="17"/>
  <c r="AV563" i="17"/>
  <c r="L711" i="16"/>
  <c r="AU707" i="16"/>
  <c r="AV711" i="16"/>
  <c r="L563" i="16"/>
  <c r="X563" i="16" s="1"/>
  <c r="AV563" i="16"/>
  <c r="AU559" i="16"/>
  <c r="AV315" i="16"/>
  <c r="L315" i="16"/>
  <c r="X315" i="16" s="1"/>
  <c r="AU311" i="16"/>
  <c r="AU471" i="16"/>
  <c r="AV475" i="16"/>
  <c r="L475" i="16"/>
  <c r="L391" i="16"/>
  <c r="AU387" i="16"/>
  <c r="AV391" i="16"/>
  <c r="L643" i="16"/>
  <c r="X643" i="16" s="1"/>
  <c r="AV643" i="16"/>
  <c r="AU639" i="16"/>
  <c r="L297" i="15" l="1"/>
  <c r="X297" i="15" s="1"/>
  <c r="AV297" i="15"/>
  <c r="AU293" i="15"/>
  <c r="AU449" i="15"/>
  <c r="AV453" i="15"/>
  <c r="L453" i="15"/>
  <c r="X453" i="15" s="1"/>
  <c r="AU529" i="15"/>
  <c r="AV533" i="15"/>
  <c r="L533" i="15"/>
  <c r="X533" i="15" s="1"/>
  <c r="AU689" i="15"/>
  <c r="AV693" i="15"/>
  <c r="L693" i="15"/>
  <c r="X693" i="15" s="1"/>
  <c r="AU609" i="15"/>
  <c r="L613" i="15"/>
  <c r="X613" i="15" s="1"/>
  <c r="AV613" i="15"/>
  <c r="AU369" i="15"/>
  <c r="AV373" i="15"/>
  <c r="L373" i="15"/>
  <c r="X373" i="15" s="1"/>
  <c r="AU703" i="18"/>
  <c r="AV707" i="18"/>
  <c r="L707" i="18"/>
  <c r="L311" i="18"/>
  <c r="X311" i="18" s="1"/>
  <c r="AU307" i="18"/>
  <c r="AV311" i="18"/>
  <c r="AV471" i="18"/>
  <c r="L471" i="18"/>
  <c r="AU467" i="18"/>
  <c r="AV387" i="18"/>
  <c r="L387" i="18"/>
  <c r="AU383" i="18"/>
  <c r="AU555" i="18"/>
  <c r="AV559" i="18"/>
  <c r="AU631" i="18"/>
  <c r="AV635" i="18"/>
  <c r="AV707" i="17"/>
  <c r="AU703" i="17"/>
  <c r="L707" i="17"/>
  <c r="AV387" i="17"/>
  <c r="AU383" i="17"/>
  <c r="L387" i="17"/>
  <c r="AU555" i="17"/>
  <c r="AV559" i="17"/>
  <c r="L559" i="17"/>
  <c r="X559" i="17" s="1"/>
  <c r="L311" i="17"/>
  <c r="X311" i="17" s="1"/>
  <c r="AU307" i="17"/>
  <c r="AV311" i="17"/>
  <c r="AV471" i="17"/>
  <c r="L471" i="17"/>
  <c r="AU467" i="17"/>
  <c r="AU631" i="17"/>
  <c r="AV635" i="17"/>
  <c r="AV387" i="16"/>
  <c r="L387" i="16"/>
  <c r="AU383" i="16"/>
  <c r="AU555" i="16"/>
  <c r="AV559" i="16"/>
  <c r="L559" i="16"/>
  <c r="X559" i="16" s="1"/>
  <c r="L639" i="16"/>
  <c r="X639" i="16" s="1"/>
  <c r="AU635" i="16"/>
  <c r="AV639" i="16"/>
  <c r="AV471" i="16"/>
  <c r="L471" i="16"/>
  <c r="AU467" i="16"/>
  <c r="L707" i="16"/>
  <c r="AV707" i="16"/>
  <c r="AU703" i="16"/>
  <c r="L311" i="16"/>
  <c r="X311" i="16" s="1"/>
  <c r="AU307" i="16"/>
  <c r="AV311" i="16"/>
  <c r="AV293" i="15" l="1"/>
  <c r="AU289" i="15"/>
  <c r="L293" i="15"/>
  <c r="X293" i="15" s="1"/>
  <c r="AV529" i="15"/>
  <c r="AU525" i="15"/>
  <c r="L529" i="15"/>
  <c r="X529" i="15" s="1"/>
  <c r="AV689" i="15"/>
  <c r="AU685" i="15"/>
  <c r="L689" i="15"/>
  <c r="X689" i="15" s="1"/>
  <c r="L609" i="15"/>
  <c r="X609" i="15" s="1"/>
  <c r="AV609" i="15"/>
  <c r="AU605" i="15"/>
  <c r="AU365" i="15"/>
  <c r="AV369" i="15"/>
  <c r="L369" i="15"/>
  <c r="X369" i="15" s="1"/>
  <c r="AV449" i="15"/>
  <c r="AU445" i="15"/>
  <c r="L449" i="15"/>
  <c r="X449" i="15" s="1"/>
  <c r="L703" i="18"/>
  <c r="X703" i="18" s="1"/>
  <c r="AU699" i="18"/>
  <c r="AV703" i="18"/>
  <c r="AV555" i="18"/>
  <c r="AU551" i="18"/>
  <c r="AV307" i="18"/>
  <c r="L307" i="18"/>
  <c r="X307" i="18" s="1"/>
  <c r="AU303" i="18"/>
  <c r="L467" i="18"/>
  <c r="X467" i="18" s="1"/>
  <c r="AU463" i="18"/>
  <c r="AV467" i="18"/>
  <c r="L383" i="18"/>
  <c r="X383" i="18" s="1"/>
  <c r="AU379" i="18"/>
  <c r="AV383" i="18"/>
  <c r="AV631" i="18"/>
  <c r="AU627" i="18"/>
  <c r="AV631" i="17"/>
  <c r="AU627" i="17"/>
  <c r="L467" i="17"/>
  <c r="X467" i="17" s="1"/>
  <c r="AU463" i="17"/>
  <c r="AV467" i="17"/>
  <c r="L555" i="17"/>
  <c r="X555" i="17" s="1"/>
  <c r="AV555" i="17"/>
  <c r="AU551" i="17"/>
  <c r="L383" i="17"/>
  <c r="X383" i="17" s="1"/>
  <c r="AU379" i="17"/>
  <c r="AV383" i="17"/>
  <c r="L703" i="17"/>
  <c r="X703" i="17" s="1"/>
  <c r="AU699" i="17"/>
  <c r="AV703" i="17"/>
  <c r="AV307" i="17"/>
  <c r="L307" i="17"/>
  <c r="X307" i="17" s="1"/>
  <c r="AU303" i="17"/>
  <c r="AU631" i="16"/>
  <c r="AV635" i="16"/>
  <c r="L635" i="16"/>
  <c r="X635" i="16" s="1"/>
  <c r="L703" i="16"/>
  <c r="X703" i="16" s="1"/>
  <c r="AU699" i="16"/>
  <c r="AV703" i="16"/>
  <c r="L467" i="16"/>
  <c r="X467" i="16" s="1"/>
  <c r="AU463" i="16"/>
  <c r="AV467" i="16"/>
  <c r="L555" i="16"/>
  <c r="X555" i="16" s="1"/>
  <c r="AU551" i="16"/>
  <c r="AV555" i="16"/>
  <c r="L383" i="16"/>
  <c r="X383" i="16" s="1"/>
  <c r="AU379" i="16"/>
  <c r="AV383" i="16"/>
  <c r="AV307" i="16"/>
  <c r="L307" i="16"/>
  <c r="X307" i="16" s="1"/>
  <c r="AU303" i="16"/>
  <c r="L303" i="16" s="1"/>
  <c r="AV289" i="15" l="1"/>
  <c r="AU285" i="15"/>
  <c r="L289" i="15"/>
  <c r="X289" i="15" s="1"/>
  <c r="AV445" i="15"/>
  <c r="L445" i="15"/>
  <c r="X445" i="15" s="1"/>
  <c r="AU441" i="15"/>
  <c r="AV365" i="15"/>
  <c r="AU361" i="15"/>
  <c r="L365" i="15"/>
  <c r="X365" i="15" s="1"/>
  <c r="AV525" i="15"/>
  <c r="L525" i="15"/>
  <c r="X525" i="15" s="1"/>
  <c r="AU521" i="15"/>
  <c r="AV605" i="15"/>
  <c r="L605" i="15"/>
  <c r="X605" i="15" s="1"/>
  <c r="AU601" i="15"/>
  <c r="AV685" i="15"/>
  <c r="L685" i="15"/>
  <c r="X685" i="15" s="1"/>
  <c r="AU681" i="15"/>
  <c r="L303" i="18"/>
  <c r="X303" i="18" s="1"/>
  <c r="AU299" i="18"/>
  <c r="AV303" i="18"/>
  <c r="L379" i="18"/>
  <c r="AU375" i="18"/>
  <c r="AV379" i="18"/>
  <c r="AU547" i="18"/>
  <c r="AV551" i="18"/>
  <c r="AU459" i="18"/>
  <c r="AV463" i="18"/>
  <c r="L463" i="18"/>
  <c r="AU623" i="18"/>
  <c r="AV627" i="18"/>
  <c r="AU695" i="18"/>
  <c r="AV699" i="18"/>
  <c r="L699" i="18"/>
  <c r="X699" i="18" s="1"/>
  <c r="AU695" i="17"/>
  <c r="AV699" i="17"/>
  <c r="L699" i="17"/>
  <c r="X699" i="17" s="1"/>
  <c r="AU459" i="17"/>
  <c r="AV463" i="17"/>
  <c r="L463" i="17"/>
  <c r="L551" i="17"/>
  <c r="X551" i="17" s="1"/>
  <c r="AU547" i="17"/>
  <c r="AV551" i="17"/>
  <c r="L379" i="17"/>
  <c r="AU375" i="17"/>
  <c r="AV379" i="17"/>
  <c r="AU623" i="17"/>
  <c r="AV627" i="17"/>
  <c r="L303" i="17"/>
  <c r="X303" i="17" s="1"/>
  <c r="AU299" i="17"/>
  <c r="AV303" i="17"/>
  <c r="AU459" i="16"/>
  <c r="AV463" i="16"/>
  <c r="L463" i="16"/>
  <c r="AU695" i="16"/>
  <c r="AV699" i="16"/>
  <c r="L699" i="16"/>
  <c r="X699" i="16" s="1"/>
  <c r="AU375" i="16"/>
  <c r="AV379" i="16"/>
  <c r="L379" i="16"/>
  <c r="L551" i="16"/>
  <c r="X551" i="16" s="1"/>
  <c r="AU547" i="16"/>
  <c r="AV551" i="16"/>
  <c r="X303" i="16"/>
  <c r="AU299" i="16"/>
  <c r="AV303" i="16"/>
  <c r="AV631" i="16"/>
  <c r="L631" i="16"/>
  <c r="X631" i="16" s="1"/>
  <c r="AU627" i="16"/>
  <c r="L285" i="15" l="1"/>
  <c r="X285" i="15" s="1"/>
  <c r="AU281" i="15"/>
  <c r="AV285" i="15"/>
  <c r="AV521" i="15"/>
  <c r="AU517" i="15"/>
  <c r="L521" i="15"/>
  <c r="X521" i="15" s="1"/>
  <c r="AV361" i="15"/>
  <c r="L361" i="15"/>
  <c r="X361" i="15" s="1"/>
  <c r="AU357" i="15"/>
  <c r="AV601" i="15"/>
  <c r="L601" i="15"/>
  <c r="X601" i="15" s="1"/>
  <c r="AU597" i="15"/>
  <c r="AU677" i="15"/>
  <c r="L681" i="15"/>
  <c r="X681" i="15" s="1"/>
  <c r="AV681" i="15"/>
  <c r="L441" i="15"/>
  <c r="X441" i="15" s="1"/>
  <c r="AV441" i="15"/>
  <c r="AU437" i="15"/>
  <c r="AV695" i="18"/>
  <c r="L695" i="18"/>
  <c r="X695" i="18" s="1"/>
  <c r="AU691" i="18"/>
  <c r="AV547" i="18"/>
  <c r="AU543" i="18"/>
  <c r="AU619" i="18"/>
  <c r="AV623" i="18"/>
  <c r="AV375" i="18"/>
  <c r="L375" i="18"/>
  <c r="X375" i="18" s="1"/>
  <c r="AU371" i="18"/>
  <c r="AV459" i="18"/>
  <c r="L459" i="18"/>
  <c r="X459" i="18" s="1"/>
  <c r="AU455" i="18"/>
  <c r="AV299" i="18"/>
  <c r="L299" i="18"/>
  <c r="X299" i="18" s="1"/>
  <c r="AU295" i="18"/>
  <c r="AV547" i="17"/>
  <c r="AU543" i="17"/>
  <c r="L547" i="17"/>
  <c r="X547" i="17" s="1"/>
  <c r="AU619" i="17"/>
  <c r="AV623" i="17"/>
  <c r="L459" i="17"/>
  <c r="X459" i="17" s="1"/>
  <c r="AV459" i="17"/>
  <c r="AU455" i="17"/>
  <c r="AV375" i="17"/>
  <c r="L375" i="17"/>
  <c r="X375" i="17" s="1"/>
  <c r="AU371" i="17"/>
  <c r="AV299" i="17"/>
  <c r="L299" i="17"/>
  <c r="X299" i="17" s="1"/>
  <c r="AU295" i="17"/>
  <c r="AV695" i="17"/>
  <c r="L695" i="17"/>
  <c r="X695" i="17" s="1"/>
  <c r="AU691" i="17"/>
  <c r="AV375" i="16"/>
  <c r="L375" i="16"/>
  <c r="X375" i="16" s="1"/>
  <c r="AU371" i="16"/>
  <c r="AV695" i="16"/>
  <c r="L695" i="16"/>
  <c r="X695" i="16" s="1"/>
  <c r="AU691" i="16"/>
  <c r="L547" i="16"/>
  <c r="X547" i="16" s="1"/>
  <c r="AV547" i="16"/>
  <c r="AU543" i="16"/>
  <c r="AV299" i="16"/>
  <c r="L299" i="16"/>
  <c r="X299" i="16" s="1"/>
  <c r="AU295" i="16"/>
  <c r="AV627" i="16"/>
  <c r="L627" i="16"/>
  <c r="AU623" i="16"/>
  <c r="AU455" i="16"/>
  <c r="L459" i="16"/>
  <c r="X459" i="16" s="1"/>
  <c r="AV459" i="16"/>
  <c r="L281" i="15" l="1"/>
  <c r="X281" i="15" s="1"/>
  <c r="AV281" i="15"/>
  <c r="AU433" i="15"/>
  <c r="AV437" i="15"/>
  <c r="L437" i="15"/>
  <c r="X437" i="15" s="1"/>
  <c r="AV677" i="15"/>
  <c r="L677" i="15"/>
  <c r="X677" i="15" s="1"/>
  <c r="AU353" i="15"/>
  <c r="AV357" i="15"/>
  <c r="L357" i="15"/>
  <c r="X357" i="15" s="1"/>
  <c r="AU513" i="15"/>
  <c r="AV517" i="15"/>
  <c r="L517" i="15"/>
  <c r="X517" i="15" s="1"/>
  <c r="AU593" i="15"/>
  <c r="L597" i="15"/>
  <c r="X597" i="15" s="1"/>
  <c r="AV597" i="15"/>
  <c r="L455" i="18"/>
  <c r="X455" i="18" s="1"/>
  <c r="AU451" i="18"/>
  <c r="AV455" i="18"/>
  <c r="AU615" i="18"/>
  <c r="AV619" i="18"/>
  <c r="AU539" i="18"/>
  <c r="AV543" i="18"/>
  <c r="L371" i="18"/>
  <c r="X371" i="18" s="1"/>
  <c r="AU367" i="18"/>
  <c r="AV371" i="18"/>
  <c r="L691" i="18"/>
  <c r="X691" i="18" s="1"/>
  <c r="AU687" i="18"/>
  <c r="AV691" i="18"/>
  <c r="L295" i="18"/>
  <c r="X295" i="18" s="1"/>
  <c r="AU291" i="18"/>
  <c r="AV295" i="18"/>
  <c r="L295" i="17"/>
  <c r="X295" i="17" s="1"/>
  <c r="AU291" i="17"/>
  <c r="AV295" i="17"/>
  <c r="L455" i="17"/>
  <c r="X455" i="17" s="1"/>
  <c r="AU451" i="17"/>
  <c r="AV455" i="17"/>
  <c r="L371" i="17"/>
  <c r="X371" i="17" s="1"/>
  <c r="AU367" i="17"/>
  <c r="AV371" i="17"/>
  <c r="AV619" i="17"/>
  <c r="AU615" i="17"/>
  <c r="L691" i="17"/>
  <c r="X691" i="17" s="1"/>
  <c r="AU687" i="17"/>
  <c r="AV691" i="17"/>
  <c r="L543" i="17"/>
  <c r="AU539" i="17"/>
  <c r="AV543" i="17"/>
  <c r="AU619" i="16"/>
  <c r="AV623" i="16"/>
  <c r="L623" i="16"/>
  <c r="L691" i="16"/>
  <c r="X691" i="16" s="1"/>
  <c r="AV691" i="16"/>
  <c r="AU687" i="16"/>
  <c r="L295" i="16"/>
  <c r="X295" i="16" s="1"/>
  <c r="AU291" i="16"/>
  <c r="AV295" i="16"/>
  <c r="AV371" i="16"/>
  <c r="L371" i="16"/>
  <c r="X371" i="16" s="1"/>
  <c r="AU367" i="16"/>
  <c r="L455" i="16"/>
  <c r="X455" i="16" s="1"/>
  <c r="AU451" i="16"/>
  <c r="AV455" i="16"/>
  <c r="L543" i="16"/>
  <c r="AU539" i="16"/>
  <c r="AV543" i="16"/>
  <c r="L593" i="15" l="1"/>
  <c r="X593" i="15" s="1"/>
  <c r="AV593" i="15"/>
  <c r="AU349" i="15"/>
  <c r="AV353" i="15"/>
  <c r="L353" i="15"/>
  <c r="X353" i="15" s="1"/>
  <c r="AV513" i="15"/>
  <c r="AU509" i="15"/>
  <c r="L513" i="15"/>
  <c r="X513" i="15" s="1"/>
  <c r="AV433" i="15"/>
  <c r="AU429" i="15"/>
  <c r="L433" i="15"/>
  <c r="X433" i="15" s="1"/>
  <c r="AU535" i="18"/>
  <c r="AV539" i="18"/>
  <c r="AV291" i="18"/>
  <c r="L291" i="18"/>
  <c r="X291" i="18" s="1"/>
  <c r="AV687" i="18"/>
  <c r="L687" i="18"/>
  <c r="X687" i="18" s="1"/>
  <c r="AU363" i="18"/>
  <c r="AV367" i="18"/>
  <c r="L367" i="18"/>
  <c r="AU611" i="18"/>
  <c r="AV615" i="18"/>
  <c r="AV451" i="18"/>
  <c r="AU447" i="18"/>
  <c r="L451" i="18"/>
  <c r="AU363" i="17"/>
  <c r="AV367" i="17"/>
  <c r="L367" i="17"/>
  <c r="AV687" i="17"/>
  <c r="L687" i="17"/>
  <c r="X687" i="17" s="1"/>
  <c r="AU447" i="17"/>
  <c r="AV451" i="17"/>
  <c r="L451" i="17"/>
  <c r="AU611" i="17"/>
  <c r="AV615" i="17"/>
  <c r="AV291" i="17"/>
  <c r="L291" i="17"/>
  <c r="X291" i="17" s="1"/>
  <c r="AU535" i="17"/>
  <c r="AV539" i="17"/>
  <c r="L539" i="17"/>
  <c r="L451" i="16"/>
  <c r="AV451" i="16"/>
  <c r="AU447" i="16"/>
  <c r="AV687" i="16"/>
  <c r="L687" i="16"/>
  <c r="X687" i="16" s="1"/>
  <c r="AU363" i="16"/>
  <c r="AV367" i="16"/>
  <c r="L367" i="16"/>
  <c r="AV291" i="16"/>
  <c r="L291" i="16"/>
  <c r="X291" i="16" s="1"/>
  <c r="AU535" i="16"/>
  <c r="AV539" i="16"/>
  <c r="L539" i="16"/>
  <c r="AU615" i="16"/>
  <c r="L619" i="16"/>
  <c r="X619" i="16" s="1"/>
  <c r="AV619" i="16"/>
  <c r="AV509" i="15" l="1"/>
  <c r="L509" i="15"/>
  <c r="X509" i="15" s="1"/>
  <c r="L349" i="15"/>
  <c r="X349" i="15" s="1"/>
  <c r="AV349" i="15"/>
  <c r="AU749" i="15"/>
  <c r="AV429" i="15"/>
  <c r="L429" i="15"/>
  <c r="X429" i="15" s="1"/>
  <c r="L447" i="18"/>
  <c r="AU443" i="18"/>
  <c r="AV447" i="18"/>
  <c r="AV611" i="18"/>
  <c r="AU607" i="18"/>
  <c r="L363" i="18"/>
  <c r="AU359" i="18"/>
  <c r="AV363" i="18"/>
  <c r="AV535" i="18"/>
  <c r="AU531" i="18"/>
  <c r="AV535" i="17"/>
  <c r="L535" i="17"/>
  <c r="X535" i="17" s="1"/>
  <c r="AU531" i="17"/>
  <c r="L447" i="17"/>
  <c r="AU443" i="17"/>
  <c r="AV447" i="17"/>
  <c r="AV611" i="17"/>
  <c r="AU607" i="17"/>
  <c r="L363" i="17"/>
  <c r="AV363" i="17"/>
  <c r="AU359" i="17"/>
  <c r="L615" i="16"/>
  <c r="X615" i="16" s="1"/>
  <c r="AU611" i="16"/>
  <c r="AV615" i="16"/>
  <c r="AV535" i="16"/>
  <c r="L535" i="16"/>
  <c r="X535" i="16" s="1"/>
  <c r="AU531" i="16"/>
  <c r="L447" i="16"/>
  <c r="AU443" i="16"/>
  <c r="AV447" i="16"/>
  <c r="L363" i="16"/>
  <c r="AU359" i="16"/>
  <c r="AV363" i="16"/>
  <c r="AV749" i="15" l="1"/>
  <c r="T749" i="15"/>
  <c r="P749" i="15"/>
  <c r="V749" i="15"/>
  <c r="AU527" i="18"/>
  <c r="AV531" i="18"/>
  <c r="AU603" i="18"/>
  <c r="AV607" i="18"/>
  <c r="L359" i="18"/>
  <c r="AV359" i="18"/>
  <c r="AU439" i="18"/>
  <c r="AV443" i="18"/>
  <c r="L443" i="18"/>
  <c r="AU439" i="17"/>
  <c r="AV443" i="17"/>
  <c r="L443" i="17"/>
  <c r="AU603" i="17"/>
  <c r="AV607" i="17"/>
  <c r="L359" i="17"/>
  <c r="AV359" i="17"/>
  <c r="L531" i="17"/>
  <c r="X531" i="17" s="1"/>
  <c r="AU527" i="17"/>
  <c r="AV531" i="17"/>
  <c r="L359" i="16"/>
  <c r="AV359" i="16"/>
  <c r="L531" i="16"/>
  <c r="X531" i="16" s="1"/>
  <c r="AU527" i="16"/>
  <c r="AV531" i="16"/>
  <c r="AV611" i="16"/>
  <c r="L611" i="16"/>
  <c r="X611" i="16" s="1"/>
  <c r="AU607" i="16"/>
  <c r="AU439" i="16"/>
  <c r="AV443" i="16"/>
  <c r="L443" i="16"/>
  <c r="AV603" i="18" l="1"/>
  <c r="AV439" i="18"/>
  <c r="L439" i="18"/>
  <c r="X439" i="18" s="1"/>
  <c r="AU523" i="18"/>
  <c r="AV527" i="18"/>
  <c r="AV603" i="17"/>
  <c r="AU523" i="17"/>
  <c r="AV527" i="17"/>
  <c r="L527" i="17"/>
  <c r="X527" i="17" s="1"/>
  <c r="AV439" i="17"/>
  <c r="L439" i="17"/>
  <c r="X439" i="17" s="1"/>
  <c r="L607" i="16"/>
  <c r="X607" i="16" s="1"/>
  <c r="AU603" i="16"/>
  <c r="AV607" i="16"/>
  <c r="AU523" i="16"/>
  <c r="AV527" i="16"/>
  <c r="L527" i="16"/>
  <c r="X527" i="16" s="1"/>
  <c r="AV439" i="16"/>
  <c r="L439" i="16"/>
  <c r="X439" i="16" s="1"/>
  <c r="AU519" i="18" l="1"/>
  <c r="AU759" i="18" s="1"/>
  <c r="AV523" i="18"/>
  <c r="L523" i="17"/>
  <c r="X523" i="17" s="1"/>
  <c r="AU519" i="17"/>
  <c r="AU759" i="17" s="1"/>
  <c r="AV523" i="17"/>
  <c r="AU519" i="16"/>
  <c r="AU759" i="16" s="1"/>
  <c r="L523" i="16"/>
  <c r="X523" i="16" s="1"/>
  <c r="AV523" i="16"/>
  <c r="AV603" i="16"/>
  <c r="L603" i="16"/>
  <c r="X603" i="16" s="1"/>
  <c r="AV519" i="18" l="1"/>
  <c r="L519" i="17"/>
  <c r="X519" i="17" s="1"/>
  <c r="AV519" i="17"/>
  <c r="L519" i="16"/>
  <c r="X519" i="16" s="1"/>
  <c r="AV519" i="16"/>
  <c r="T759" i="18" l="1"/>
  <c r="P759" i="18"/>
  <c r="AV759" i="18"/>
  <c r="T759" i="17"/>
  <c r="P759" i="17"/>
  <c r="AV759" i="17"/>
  <c r="P759" i="16"/>
  <c r="AV759" i="16"/>
  <c r="T759" i="16"/>
  <c r="AV195" i="15" l="1"/>
  <c r="AY189" i="15"/>
  <c r="AV189" i="15"/>
  <c r="AY183" i="15"/>
  <c r="AV183" i="15"/>
  <c r="AY178" i="15"/>
  <c r="AV178" i="15"/>
  <c r="AY195" i="15" s="1"/>
  <c r="AY220" i="15"/>
  <c r="AV226" i="15"/>
  <c r="BB226" i="15" s="1"/>
  <c r="BE226" i="15" s="1"/>
  <c r="AV220" i="15"/>
  <c r="AY214" i="15"/>
  <c r="AV214" i="15"/>
  <c r="AY209" i="15"/>
  <c r="AL197" i="15" l="1"/>
  <c r="AL194" i="15"/>
  <c r="AL231" i="15"/>
  <c r="AJ220" i="15"/>
  <c r="AN220" i="15" s="1"/>
  <c r="BB220" i="15"/>
  <c r="BE220" i="15" s="1"/>
  <c r="AL228" i="15" s="1"/>
  <c r="BB183" i="15"/>
  <c r="BB214" i="15"/>
  <c r="BE214" i="15" s="1"/>
  <c r="AJ214" i="15" s="1"/>
  <c r="AN214" i="15" s="1"/>
  <c r="BB189" i="15"/>
  <c r="BE189" i="15" s="1"/>
  <c r="BB195" i="15"/>
  <c r="BE195" i="15" s="1"/>
  <c r="AJ189" i="15" s="1"/>
  <c r="AN189" i="15" s="1"/>
  <c r="BE183" i="15"/>
  <c r="AJ209" i="15"/>
  <c r="AN209" i="15" s="1"/>
  <c r="AJ186" i="15" l="1"/>
  <c r="AN186" i="15" s="1"/>
  <c r="AJ183" i="15"/>
  <c r="AN183" i="15"/>
  <c r="AL226" i="17"/>
  <c r="AL226" i="16"/>
  <c r="AL226" i="18"/>
  <c r="AL225" i="15"/>
  <c r="AJ217" i="15"/>
  <c r="AN217" i="15" s="1"/>
  <c r="AL229" i="18" l="1"/>
  <c r="AL229" i="16"/>
  <c r="U539" i="16" s="1"/>
  <c r="AL229" i="17"/>
  <c r="AL223" i="17"/>
  <c r="AL223" i="18"/>
  <c r="AL223" i="16"/>
  <c r="U507" i="16"/>
  <c r="X507" i="16" s="1"/>
  <c r="U451" i="16"/>
  <c r="X451" i="16" s="1"/>
  <c r="U479" i="16"/>
  <c r="X479" i="16" s="1"/>
  <c r="U479" i="17"/>
  <c r="X479" i="17" s="1"/>
  <c r="U507" i="17"/>
  <c r="X507" i="17" s="1"/>
  <c r="U451" i="17"/>
  <c r="X451" i="17" s="1"/>
  <c r="U479" i="18"/>
  <c r="X479" i="18" s="1"/>
  <c r="U507" i="18"/>
  <c r="X507" i="18" s="1"/>
  <c r="U451" i="18"/>
  <c r="X451" i="18" s="1"/>
  <c r="AL200" i="15"/>
  <c r="AL198" i="17" l="1"/>
  <c r="AL198" i="18"/>
  <c r="AL198" i="16"/>
  <c r="U395" i="16"/>
  <c r="X395" i="16" s="1"/>
  <c r="U367" i="16"/>
  <c r="X367" i="16" s="1"/>
  <c r="U423" i="16"/>
  <c r="X423" i="16" s="1"/>
  <c r="U395" i="17"/>
  <c r="X395" i="17" s="1"/>
  <c r="U423" i="17"/>
  <c r="X423" i="17" s="1"/>
  <c r="U367" i="17"/>
  <c r="X367" i="17" s="1"/>
  <c r="U707" i="18"/>
  <c r="X707" i="18" s="1"/>
  <c r="U735" i="18"/>
  <c r="X735" i="18" s="1"/>
  <c r="U395" i="18"/>
  <c r="X395" i="18" s="1"/>
  <c r="U423" i="18"/>
  <c r="X423" i="18" s="1"/>
  <c r="U367" i="18"/>
  <c r="X367" i="18" s="1"/>
  <c r="U707" i="16"/>
  <c r="X707" i="16" s="1"/>
  <c r="X539" i="16"/>
  <c r="U595" i="16"/>
  <c r="X595" i="16" s="1"/>
  <c r="U679" i="16"/>
  <c r="X679" i="16" s="1"/>
  <c r="U567" i="16"/>
  <c r="X567" i="16" s="1"/>
  <c r="U623" i="16"/>
  <c r="X623" i="16" s="1"/>
  <c r="U735" i="16"/>
  <c r="X735" i="16" s="1"/>
  <c r="U651" i="16"/>
  <c r="X651" i="16" s="1"/>
  <c r="U595" i="17"/>
  <c r="X595" i="17" s="1"/>
  <c r="U735" i="17"/>
  <c r="X735" i="17" s="1"/>
  <c r="U707" i="17"/>
  <c r="X707" i="17" s="1"/>
  <c r="U539" i="17"/>
  <c r="X539" i="17" s="1"/>
  <c r="U567" i="17"/>
  <c r="X567" i="17" s="1"/>
  <c r="P242" i="15"/>
  <c r="AJ178" i="15"/>
  <c r="AN178" i="15" s="1"/>
  <c r="AL192" i="18" l="1"/>
  <c r="AL192" i="16"/>
  <c r="AL192" i="17"/>
  <c r="AL195" i="16"/>
  <c r="AL195" i="17"/>
  <c r="AL195" i="18"/>
  <c r="U599" i="16"/>
  <c r="X599" i="16" s="1"/>
  <c r="U655" i="16"/>
  <c r="X655" i="16" s="1"/>
  <c r="U739" i="16"/>
  <c r="X739" i="16" s="1"/>
  <c r="U571" i="16"/>
  <c r="X571" i="16" s="1"/>
  <c r="U711" i="16"/>
  <c r="X711" i="16" s="1"/>
  <c r="U627" i="16"/>
  <c r="X627" i="16" s="1"/>
  <c r="U543" i="16"/>
  <c r="X543" i="16" s="1"/>
  <c r="U683" i="16"/>
  <c r="X683" i="16" s="1"/>
  <c r="U711" i="17"/>
  <c r="X711" i="17" s="1"/>
  <c r="U739" i="17"/>
  <c r="X739" i="17" s="1"/>
  <c r="U683" i="17"/>
  <c r="X683" i="17" s="1"/>
  <c r="U571" i="17"/>
  <c r="X571" i="17" s="1"/>
  <c r="U599" i="17"/>
  <c r="X599" i="17" s="1"/>
  <c r="U543" i="17"/>
  <c r="X543" i="17" s="1"/>
  <c r="U711" i="18"/>
  <c r="X711" i="18" s="1"/>
  <c r="U739" i="18"/>
  <c r="X739" i="18" s="1"/>
  <c r="U683" i="18"/>
  <c r="X683" i="18" s="1"/>
  <c r="U435" i="18" l="1"/>
  <c r="X435" i="18" s="1"/>
  <c r="U359" i="18"/>
  <c r="X359" i="18" s="1"/>
  <c r="U391" i="18"/>
  <c r="X391" i="18" s="1"/>
  <c r="U363" i="18"/>
  <c r="X363" i="18" s="1"/>
  <c r="U407" i="18"/>
  <c r="X407" i="18" s="1"/>
  <c r="U387" i="18"/>
  <c r="X387" i="18" s="1"/>
  <c r="U415" i="18"/>
  <c r="X415" i="18" s="1"/>
  <c r="U379" i="18"/>
  <c r="X379" i="18" s="1"/>
  <c r="U419" i="18"/>
  <c r="X419" i="18" s="1"/>
  <c r="U475" i="16"/>
  <c r="X475" i="16" s="1"/>
  <c r="U443" i="16"/>
  <c r="X443" i="16" s="1"/>
  <c r="U491" i="16"/>
  <c r="X491" i="16" s="1"/>
  <c r="U499" i="16"/>
  <c r="X499" i="16" s="1"/>
  <c r="U447" i="16"/>
  <c r="X447" i="16" s="1"/>
  <c r="U463" i="16"/>
  <c r="X463" i="16" s="1"/>
  <c r="U503" i="16"/>
  <c r="X503" i="16" s="1"/>
  <c r="U471" i="16"/>
  <c r="X471" i="16" s="1"/>
  <c r="U391" i="16"/>
  <c r="X391" i="16" s="1"/>
  <c r="U359" i="16"/>
  <c r="X359" i="16" s="1"/>
  <c r="U435" i="16"/>
  <c r="X435" i="16" s="1"/>
  <c r="U415" i="16"/>
  <c r="X415" i="16" s="1"/>
  <c r="U379" i="16"/>
  <c r="X379" i="16" s="1"/>
  <c r="U363" i="16"/>
  <c r="X363" i="16" s="1"/>
  <c r="U407" i="16"/>
  <c r="X407" i="16" s="1"/>
  <c r="U419" i="16"/>
  <c r="X419" i="16" s="1"/>
  <c r="U387" i="16"/>
  <c r="X387" i="16" s="1"/>
  <c r="U499" i="17"/>
  <c r="X499" i="17" s="1"/>
  <c r="U443" i="17"/>
  <c r="X443" i="17" s="1"/>
  <c r="U491" i="17"/>
  <c r="X491" i="17" s="1"/>
  <c r="U475" i="17"/>
  <c r="X475" i="17" s="1"/>
  <c r="U463" i="17"/>
  <c r="X463" i="17" s="1"/>
  <c r="U471" i="17"/>
  <c r="X471" i="17" s="1"/>
  <c r="U503" i="17"/>
  <c r="X503" i="17" s="1"/>
  <c r="U447" i="17"/>
  <c r="X447" i="17" s="1"/>
  <c r="U363" i="17"/>
  <c r="X363" i="17" s="1"/>
  <c r="U407" i="17"/>
  <c r="X407" i="17" s="1"/>
  <c r="U359" i="17"/>
  <c r="X359" i="17" s="1"/>
  <c r="U419" i="17"/>
  <c r="X419" i="17" s="1"/>
  <c r="U391" i="17"/>
  <c r="X391" i="17" s="1"/>
  <c r="U435" i="17"/>
  <c r="X435" i="17" s="1"/>
  <c r="U387" i="17"/>
  <c r="X387" i="17" s="1"/>
  <c r="U415" i="17"/>
  <c r="X415" i="17" s="1"/>
  <c r="U379" i="17"/>
  <c r="X379" i="17" s="1"/>
  <c r="U499" i="18"/>
  <c r="X499" i="18" s="1"/>
  <c r="U475" i="18"/>
  <c r="X475" i="18" s="1"/>
  <c r="U463" i="18"/>
  <c r="X463" i="18" s="1"/>
  <c r="U447" i="18"/>
  <c r="X447" i="18" s="1"/>
  <c r="U491" i="18"/>
  <c r="X491" i="18" s="1"/>
  <c r="U471" i="18"/>
  <c r="X471" i="18" s="1"/>
  <c r="U503" i="18"/>
  <c r="X503" i="18" s="1"/>
  <c r="U443" i="18"/>
  <c r="X443" i="18" s="1"/>
  <c r="V759" i="17" l="1"/>
  <c r="V759" i="16"/>
  <c r="V759" i="18"/>
</calcChain>
</file>

<file path=xl/comments1.xml><?xml version="1.0" encoding="utf-8"?>
<comments xmlns="http://schemas.openxmlformats.org/spreadsheetml/2006/main">
  <authors>
    <author>兵庫県</author>
  </authors>
  <commentList>
    <comment ref="AI126" authorId="0" shapeId="0">
      <text>
        <r>
          <rPr>
            <sz val="11"/>
            <color indexed="81"/>
            <rFont val="MS P ゴシック"/>
            <family val="3"/>
            <charset val="128"/>
          </rPr>
          <t xml:space="preserve">※選択肢
①映画館運営事業者
</t>
        </r>
      </text>
    </comment>
    <comment ref="AI143" authorId="0" shapeId="0">
      <text>
        <r>
          <rPr>
            <sz val="11"/>
            <color indexed="81"/>
            <rFont val="MS P ゴシック"/>
            <family val="3"/>
            <charset val="128"/>
          </rPr>
          <t>※選択肢
①映画館等
②商業施設
③運動・遊技施設
④遊興施設
⑤サービス業
⑥運動施設(屋内)
⑦博物館等
⑧劇場等
⑨集会・展示施設
⑩ホテル・旅館
⑪運動施設(屋外)
⑫遊技施設</t>
        </r>
      </text>
    </comment>
    <comment ref="R349" authorId="0" shapeId="0">
      <text>
        <r>
          <rPr>
            <sz val="14"/>
            <color indexed="81"/>
            <rFont val="MS P ゴシック"/>
            <family val="3"/>
            <charset val="128"/>
          </rPr>
          <t>「パターン」欄には、「６」の営業時間のパターン①または②を記入してください。
営業時間のパターンが３パターン以上ある場合は、申請書別紙を作成するとともに、別紙に記載したパターン（③～）と時短比率を記入してください。</t>
        </r>
      </text>
    </comment>
  </commentList>
</comments>
</file>

<file path=xl/comments2.xml><?xml version="1.0" encoding="utf-8"?>
<comments xmlns="http://schemas.openxmlformats.org/spreadsheetml/2006/main">
  <authors>
    <author>兵庫県</author>
  </authors>
  <commentList>
    <comment ref="R359" authorId="0" shapeId="0">
      <text>
        <r>
          <rPr>
            <sz val="14"/>
            <color indexed="81"/>
            <rFont val="MS P ゴシック"/>
            <family val="3"/>
            <charset val="128"/>
          </rPr>
          <t>「パターン」欄には、「６」の営業時間のパターン①または②を記入してください。
営業時間のパターンが３パターン以上ある場合は、申請書別紙を作成するとともに、別紙に記載したパターン（③～）と時短比率を記入してください。</t>
        </r>
      </text>
    </comment>
  </commentList>
</comments>
</file>

<file path=xl/comments3.xml><?xml version="1.0" encoding="utf-8"?>
<comments xmlns="http://schemas.openxmlformats.org/spreadsheetml/2006/main">
  <authors>
    <author>兵庫県</author>
  </authors>
  <commentList>
    <comment ref="R359" authorId="0" shapeId="0">
      <text>
        <r>
          <rPr>
            <sz val="14"/>
            <color indexed="81"/>
            <rFont val="MS P ゴシック"/>
            <family val="3"/>
            <charset val="128"/>
          </rPr>
          <t>「パターン」欄には、「６」の営業時間のパターン①または②を記入してください。
営業時間のパターンが３パターン以上ある場合は、申請書別紙を作成するとともに、別紙に記載したパターン（③～）と時短比率を記入してください。</t>
        </r>
      </text>
    </comment>
  </commentList>
</comments>
</file>

<file path=xl/comments4.xml><?xml version="1.0" encoding="utf-8"?>
<comments xmlns="http://schemas.openxmlformats.org/spreadsheetml/2006/main">
  <authors>
    <author>兵庫県</author>
  </authors>
  <commentList>
    <comment ref="R359" authorId="0" shapeId="0">
      <text>
        <r>
          <rPr>
            <sz val="14"/>
            <color indexed="81"/>
            <rFont val="MS P ゴシック"/>
            <family val="3"/>
            <charset val="128"/>
          </rPr>
          <t>「パターン」欄には、「６」の営業時間のパターン①または②を記入してください。
営業時間のパターンが３パターン以上ある場合は、申請書別紙を作成するとともに、別紙に記載したパターン（③～）と時短比率を記入してください。</t>
        </r>
      </text>
    </comment>
  </commentList>
</comments>
</file>

<file path=xl/sharedStrings.xml><?xml version="1.0" encoding="utf-8"?>
<sst xmlns="http://schemas.openxmlformats.org/spreadsheetml/2006/main" count="3087" uniqueCount="342">
  <si>
    <t>フリガナ</t>
    <phoneticPr fontId="1"/>
  </si>
  <si>
    <t>所在地</t>
    <rPh sb="0" eb="3">
      <t>ショザイチ</t>
    </rPh>
    <phoneticPr fontId="1"/>
  </si>
  <si>
    <t>申請日</t>
    <rPh sb="0" eb="3">
      <t>シンセイビ</t>
    </rPh>
    <phoneticPr fontId="1"/>
  </si>
  <si>
    <t>令和</t>
    <rPh sb="0" eb="2">
      <t>レイワ</t>
    </rPh>
    <phoneticPr fontId="1"/>
  </si>
  <si>
    <t>年</t>
    <rPh sb="0" eb="1">
      <t>ネン</t>
    </rPh>
    <phoneticPr fontId="1"/>
  </si>
  <si>
    <t>月</t>
    <rPh sb="0" eb="1">
      <t>ツキ</t>
    </rPh>
    <phoneticPr fontId="1"/>
  </si>
  <si>
    <t>日</t>
    <rPh sb="0" eb="1">
      <t>ヒ</t>
    </rPh>
    <phoneticPr fontId="1"/>
  </si>
  <si>
    <t>１．申請者の情報</t>
    <rPh sb="2" eb="5">
      <t>シンセイシャ</t>
    </rPh>
    <rPh sb="6" eb="8">
      <t>ジョウホウ</t>
    </rPh>
    <phoneticPr fontId="1"/>
  </si>
  <si>
    <t>〒</t>
    <phoneticPr fontId="1"/>
  </si>
  <si>
    <t>月</t>
    <rPh sb="0" eb="1">
      <t>ガツ</t>
    </rPh>
    <phoneticPr fontId="1"/>
  </si>
  <si>
    <t>日</t>
    <rPh sb="0" eb="1">
      <t>ニチ</t>
    </rPh>
    <phoneticPr fontId="1"/>
  </si>
  <si>
    <t>代表者
生年月日</t>
    <rPh sb="0" eb="3">
      <t>ダイヒョウシャ</t>
    </rPh>
    <rPh sb="4" eb="6">
      <t>セイネン</t>
    </rPh>
    <rPh sb="6" eb="8">
      <t>ガッピ</t>
    </rPh>
    <phoneticPr fontId="1"/>
  </si>
  <si>
    <t>（本件の連絡先）</t>
    <rPh sb="1" eb="3">
      <t>ホンケン</t>
    </rPh>
    <rPh sb="4" eb="7">
      <t>レンラクサキ</t>
    </rPh>
    <phoneticPr fontId="1"/>
  </si>
  <si>
    <t>担当者氏名</t>
    <rPh sb="0" eb="2">
      <t>タントウ</t>
    </rPh>
    <rPh sb="2" eb="3">
      <t>シャ</t>
    </rPh>
    <rPh sb="3" eb="5">
      <t>シメイ</t>
    </rPh>
    <phoneticPr fontId="1"/>
  </si>
  <si>
    <t>電話番号</t>
    <rPh sb="0" eb="2">
      <t>デンワ</t>
    </rPh>
    <rPh sb="2" eb="4">
      <t>バンゴウ</t>
    </rPh>
    <phoneticPr fontId="1"/>
  </si>
  <si>
    <t>部署名</t>
    <rPh sb="0" eb="3">
      <t>ブショメイ</t>
    </rPh>
    <phoneticPr fontId="1"/>
  </si>
  <si>
    <t>役職名</t>
    <rPh sb="0" eb="3">
      <t>ヤクショクメイ</t>
    </rPh>
    <phoneticPr fontId="1"/>
  </si>
  <si>
    <t>開店日</t>
    <rPh sb="0" eb="3">
      <t>カイテンビ</t>
    </rPh>
    <phoneticPr fontId="1"/>
  </si>
  <si>
    <t>営業時間</t>
    <rPh sb="0" eb="2">
      <t>エイギョウ</t>
    </rPh>
    <rPh sb="2" eb="4">
      <t>ジカン</t>
    </rPh>
    <phoneticPr fontId="1"/>
  </si>
  <si>
    <t>木</t>
  </si>
  <si>
    <t>金</t>
  </si>
  <si>
    <t>土</t>
  </si>
  <si>
    <t>日</t>
  </si>
  <si>
    <t>月</t>
  </si>
  <si>
    <t>火</t>
  </si>
  <si>
    <t>水</t>
  </si>
  <si>
    <t>月</t>
    <rPh sb="0" eb="1">
      <t>ゲツ</t>
    </rPh>
    <phoneticPr fontId="1"/>
  </si>
  <si>
    <t>火</t>
    <rPh sb="0" eb="1">
      <t>カ</t>
    </rPh>
    <phoneticPr fontId="1"/>
  </si>
  <si>
    <t>預金種別</t>
    <rPh sb="0" eb="2">
      <t>ヨキン</t>
    </rPh>
    <rPh sb="2" eb="4">
      <t>シュベツ</t>
    </rPh>
    <phoneticPr fontId="1"/>
  </si>
  <si>
    <t>口座番号</t>
    <rPh sb="0" eb="2">
      <t>コウザ</t>
    </rPh>
    <rPh sb="2" eb="4">
      <t>バンゴウ</t>
    </rPh>
    <phoneticPr fontId="1"/>
  </si>
  <si>
    <t>金融機関コード
（４桁）</t>
    <rPh sb="0" eb="2">
      <t>キンユウ</t>
    </rPh>
    <rPh sb="2" eb="4">
      <t>キカン</t>
    </rPh>
    <rPh sb="10" eb="11">
      <t>ケタ</t>
    </rPh>
    <phoneticPr fontId="1"/>
  </si>
  <si>
    <t>支店コード
（３桁）</t>
    <rPh sb="0" eb="2">
      <t>シテン</t>
    </rPh>
    <rPh sb="8" eb="9">
      <t>ケタ</t>
    </rPh>
    <phoneticPr fontId="1"/>
  </si>
  <si>
    <t>１：普通</t>
    <rPh sb="2" eb="4">
      <t>フツウ</t>
    </rPh>
    <phoneticPr fontId="1"/>
  </si>
  <si>
    <t>２：当座</t>
    <rPh sb="2" eb="4">
      <t>トウザ</t>
    </rPh>
    <phoneticPr fontId="1"/>
  </si>
  <si>
    <t>口座名義</t>
    <rPh sb="0" eb="2">
      <t>コウザ</t>
    </rPh>
    <rPh sb="2" eb="4">
      <t>メイギ</t>
    </rPh>
    <phoneticPr fontId="1"/>
  </si>
  <si>
    <t>(カタカナ）</t>
    <phoneticPr fontId="1"/>
  </si>
  <si>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1"/>
  </si>
  <si>
    <t>添付書類を確認のうえ、下記の□に必ずチェックを入れてください。</t>
    <rPh sb="0" eb="2">
      <t>テンプ</t>
    </rPh>
    <rPh sb="2" eb="4">
      <t>ショルイ</t>
    </rPh>
    <rPh sb="5" eb="7">
      <t>カクニン</t>
    </rPh>
    <rPh sb="11" eb="13">
      <t>カキ</t>
    </rPh>
    <rPh sb="16" eb="17">
      <t>カナラ</t>
    </rPh>
    <rPh sb="23" eb="24">
      <t>イ</t>
    </rPh>
    <phoneticPr fontId="1"/>
  </si>
  <si>
    <t>代表者の本人確認書類の写し（住所、氏名、生年月日が分かるもの）</t>
    <rPh sb="0" eb="3">
      <t>ダイヒョウシャ</t>
    </rPh>
    <rPh sb="4" eb="6">
      <t>ホンニン</t>
    </rPh>
    <rPh sb="6" eb="8">
      <t>カクニン</t>
    </rPh>
    <rPh sb="8" eb="10">
      <t>ショルイ</t>
    </rPh>
    <rPh sb="11" eb="12">
      <t>ウツ</t>
    </rPh>
    <rPh sb="14" eb="16">
      <t>ジュウショ</t>
    </rPh>
    <rPh sb="17" eb="19">
      <t>シメイ</t>
    </rPh>
    <rPh sb="20" eb="22">
      <t>セイネン</t>
    </rPh>
    <rPh sb="22" eb="24">
      <t>ガッピ</t>
    </rPh>
    <rPh sb="25" eb="26">
      <t>ワ</t>
    </rPh>
    <phoneticPr fontId="1"/>
  </si>
  <si>
    <t>万円</t>
    <rPh sb="0" eb="2">
      <t>マンエン</t>
    </rPh>
    <phoneticPr fontId="1"/>
  </si>
  <si>
    <t>時</t>
    <rPh sb="0" eb="1">
      <t>ジ</t>
    </rPh>
    <phoneticPr fontId="1"/>
  </si>
  <si>
    <t>分</t>
    <rPh sb="0" eb="1">
      <t>フン</t>
    </rPh>
    <phoneticPr fontId="1"/>
  </si>
  <si>
    <t>～</t>
    <phoneticPr fontId="1"/>
  </si>
  <si>
    <t>２．振込希望口座</t>
    <rPh sb="2" eb="4">
      <t>フリコミ</t>
    </rPh>
    <rPh sb="4" eb="6">
      <t>キボウ</t>
    </rPh>
    <rPh sb="6" eb="8">
      <t>コウザ</t>
    </rPh>
    <phoneticPr fontId="1"/>
  </si>
  <si>
    <t xml:space="preserve">(該当者のみ）
代表者通称名
</t>
    <phoneticPr fontId="1"/>
  </si>
  <si>
    <t>①</t>
    <phoneticPr fontId="1"/>
  </si>
  <si>
    <t>②</t>
    <phoneticPr fontId="1"/>
  </si>
  <si>
    <t>申請内容に虚偽が判明した場合は、協力金を全額返還します。返還が遅れた場合には、遅延利息を支払います。</t>
    <rPh sb="0" eb="2">
      <t>シンセイ</t>
    </rPh>
    <rPh sb="2" eb="4">
      <t>ナイヨウ</t>
    </rPh>
    <rPh sb="5" eb="7">
      <t>キョギ</t>
    </rPh>
    <rPh sb="8" eb="10">
      <t>ハンメイ</t>
    </rPh>
    <rPh sb="12" eb="14">
      <t>バアイ</t>
    </rPh>
    <rPh sb="16" eb="19">
      <t>キョウリョクキン</t>
    </rPh>
    <rPh sb="20" eb="22">
      <t>ゼンガク</t>
    </rPh>
    <rPh sb="22" eb="24">
      <t>ヘンカン</t>
    </rPh>
    <rPh sb="28" eb="30">
      <t>ヘンカン</t>
    </rPh>
    <rPh sb="31" eb="32">
      <t>オク</t>
    </rPh>
    <rPh sb="34" eb="36">
      <t>バアイ</t>
    </rPh>
    <rPh sb="39" eb="41">
      <t>チエン</t>
    </rPh>
    <rPh sb="41" eb="43">
      <t>リソク</t>
    </rPh>
    <rPh sb="44" eb="46">
      <t>シハラ</t>
    </rPh>
    <phoneticPr fontId="1"/>
  </si>
  <si>
    <t>本協力金を重複して申請していません。</t>
    <rPh sb="0" eb="1">
      <t>ホン</t>
    </rPh>
    <rPh sb="1" eb="4">
      <t>キョウリョクキン</t>
    </rPh>
    <rPh sb="5" eb="7">
      <t>ジュウフク</t>
    </rPh>
    <rPh sb="9" eb="11">
      <t>シンセイ</t>
    </rPh>
    <phoneticPr fontId="1"/>
  </si>
  <si>
    <t>申請内容について、県等から問合せ、現地調査、是正のための措置を求められた場合は、誠実にこれに応じます。</t>
    <rPh sb="0" eb="2">
      <t>シンセイ</t>
    </rPh>
    <rPh sb="2" eb="4">
      <t>ナイヨウ</t>
    </rPh>
    <rPh sb="9" eb="11">
      <t>ケントウ</t>
    </rPh>
    <rPh sb="13" eb="15">
      <t>トイアワ</t>
    </rPh>
    <rPh sb="17" eb="19">
      <t>ゲンチ</t>
    </rPh>
    <rPh sb="19" eb="21">
      <t>チョウサ</t>
    </rPh>
    <rPh sb="22" eb="24">
      <t>ゼセイ</t>
    </rPh>
    <rPh sb="28" eb="30">
      <t>ソチ</t>
    </rPh>
    <rPh sb="31" eb="32">
      <t>モト</t>
    </rPh>
    <rPh sb="36" eb="38">
      <t>バアイ</t>
    </rPh>
    <rPh sb="40" eb="42">
      <t>セイジツ</t>
    </rPh>
    <rPh sb="46" eb="47">
      <t>オウ</t>
    </rPh>
    <phoneticPr fontId="1"/>
  </si>
  <si>
    <t>⑨</t>
    <phoneticPr fontId="1"/>
  </si>
  <si>
    <r>
      <t xml:space="preserve">兵庫県知事 </t>
    </r>
    <r>
      <rPr>
        <sz val="22"/>
        <rFont val="ＭＳ ゴシック"/>
        <family val="3"/>
        <charset val="128"/>
      </rPr>
      <t>様</t>
    </r>
    <rPh sb="0" eb="3">
      <t>ヒョウゴケン</t>
    </rPh>
    <rPh sb="3" eb="5">
      <t>チジ</t>
    </rPh>
    <rPh sb="6" eb="7">
      <t>サマ</t>
    </rPh>
    <phoneticPr fontId="1"/>
  </si>
  <si>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1"/>
  </si>
  <si>
    <t>受付番号
（※事務局使用欄）</t>
    <rPh sb="0" eb="2">
      <t>ウケツケ</t>
    </rPh>
    <rPh sb="2" eb="4">
      <t>バンゴウ</t>
    </rPh>
    <rPh sb="7" eb="10">
      <t>ジムキョク</t>
    </rPh>
    <rPh sb="10" eb="12">
      <t>シヨウ</t>
    </rPh>
    <rPh sb="12" eb="13">
      <t>ラン</t>
    </rPh>
    <phoneticPr fontId="1"/>
  </si>
  <si>
    <t>区分</t>
    <rPh sb="0" eb="2">
      <t>クブン</t>
    </rPh>
    <phoneticPr fontId="1"/>
  </si>
  <si>
    <t>業種別ガイドライン等に基づく感染防止の取組を行っています。</t>
    <rPh sb="0" eb="3">
      <t>ギョウシュベツ</t>
    </rPh>
    <rPh sb="9" eb="10">
      <t>トウ</t>
    </rPh>
    <rPh sb="11" eb="12">
      <t>モト</t>
    </rPh>
    <rPh sb="14" eb="16">
      <t>カンセン</t>
    </rPh>
    <rPh sb="16" eb="18">
      <t>ボウシ</t>
    </rPh>
    <rPh sb="19" eb="21">
      <t>トリクミ</t>
    </rPh>
    <rPh sb="22" eb="23">
      <t>オコナ</t>
    </rPh>
    <phoneticPr fontId="1"/>
  </si>
  <si>
    <t>兵庫県感染防止対策宣言ポスターを店頭または店内に掲示しています。</t>
    <rPh sb="0" eb="3">
      <t>ヒョウゴケン</t>
    </rPh>
    <rPh sb="3" eb="5">
      <t>カンセン</t>
    </rPh>
    <rPh sb="5" eb="7">
      <t>ボウシ</t>
    </rPh>
    <rPh sb="7" eb="9">
      <t>タイサク</t>
    </rPh>
    <rPh sb="9" eb="11">
      <t>センゲン</t>
    </rPh>
    <rPh sb="16" eb="18">
      <t>テントウ</t>
    </rPh>
    <rPh sb="21" eb="23">
      <t>テンナイ</t>
    </rPh>
    <rPh sb="24" eb="26">
      <t>ケイジ</t>
    </rPh>
    <phoneticPr fontId="1"/>
  </si>
  <si>
    <t>３．誓約事項</t>
    <rPh sb="2" eb="4">
      <t>セイヤク</t>
    </rPh>
    <rPh sb="4" eb="6">
      <t>ジコウ</t>
    </rPh>
    <phoneticPr fontId="1"/>
  </si>
  <si>
    <t>４．添付書類</t>
    <rPh sb="2" eb="4">
      <t>テンプ</t>
    </rPh>
    <rPh sb="4" eb="6">
      <t>ショルイ</t>
    </rPh>
    <phoneticPr fontId="1"/>
  </si>
  <si>
    <t>（元号）</t>
    <rPh sb="1" eb="3">
      <t>ゲンゴウ</t>
    </rPh>
    <phoneticPr fontId="1"/>
  </si>
  <si>
    <t>複数店舗について申請される方は、④～⑩の書類は店舗ごとに提出してください。</t>
    <rPh sb="0" eb="2">
      <t>フクスウ</t>
    </rPh>
    <rPh sb="2" eb="4">
      <t>テンポ</t>
    </rPh>
    <rPh sb="8" eb="10">
      <t>シンセイ</t>
    </rPh>
    <rPh sb="13" eb="14">
      <t>カタ</t>
    </rPh>
    <rPh sb="20" eb="22">
      <t>ショルイ</t>
    </rPh>
    <rPh sb="23" eb="25">
      <t>テンポ</t>
    </rPh>
    <rPh sb="28" eb="30">
      <t>テイシュツ</t>
    </rPh>
    <phoneticPr fontId="1"/>
  </si>
  <si>
    <t>警察署や税務署、保健所などの行政機関から、法令に基づき、申請情報の提供を求められた場合、提供すること</t>
    <rPh sb="0" eb="2">
      <t>ケイサツ</t>
    </rPh>
    <rPh sb="2" eb="3">
      <t>ショ</t>
    </rPh>
    <rPh sb="4" eb="7">
      <t>ゼイムショ</t>
    </rPh>
    <rPh sb="8" eb="11">
      <t>ホケンショ</t>
    </rPh>
    <rPh sb="14" eb="16">
      <t>ギョウセイ</t>
    </rPh>
    <rPh sb="16" eb="18">
      <t>キカン</t>
    </rPh>
    <rPh sb="18" eb="20">
      <t>コウキカン</t>
    </rPh>
    <rPh sb="21" eb="23">
      <t>ホウレイ</t>
    </rPh>
    <rPh sb="24" eb="25">
      <t>モト</t>
    </rPh>
    <rPh sb="28" eb="30">
      <t>シンセイ</t>
    </rPh>
    <rPh sb="30" eb="32">
      <t>ジョウホウ</t>
    </rPh>
    <rPh sb="33" eb="35">
      <t>テイキョウ</t>
    </rPh>
    <rPh sb="36" eb="37">
      <t>モト</t>
    </rPh>
    <rPh sb="41" eb="43">
      <t>バアイ</t>
    </rPh>
    <rPh sb="44" eb="46">
      <t>テイキョウ</t>
    </rPh>
    <phoneticPr fontId="1"/>
  </si>
  <si>
    <t>を承諾します。</t>
  </si>
  <si>
    <t>暴力団員及び暴力団排除条例施行規則（平成２３年兵庫県公安委員会規則第２号）第２条各号に掲げる者に</t>
    <rPh sb="6" eb="9">
      <t>ボウリョクダン</t>
    </rPh>
    <rPh sb="9" eb="11">
      <t>ハイジョ</t>
    </rPh>
    <rPh sb="11" eb="13">
      <t>ジョウレイ</t>
    </rPh>
    <rPh sb="13" eb="15">
      <t>セコウ</t>
    </rPh>
    <rPh sb="15" eb="17">
      <t>キソク</t>
    </rPh>
    <rPh sb="18" eb="20">
      <t>ヘイセイ</t>
    </rPh>
    <rPh sb="22" eb="23">
      <t>ネン</t>
    </rPh>
    <rPh sb="23" eb="26">
      <t>ヒョウゴケン</t>
    </rPh>
    <rPh sb="26" eb="28">
      <t>コウアン</t>
    </rPh>
    <rPh sb="28" eb="31">
      <t>イインカイ</t>
    </rPh>
    <rPh sb="31" eb="33">
      <t>キソク</t>
    </rPh>
    <rPh sb="33" eb="34">
      <t>ダイ</t>
    </rPh>
    <rPh sb="35" eb="36">
      <t>ゴウ</t>
    </rPh>
    <rPh sb="37" eb="38">
      <t>ダイ</t>
    </rPh>
    <rPh sb="39" eb="40">
      <t>ジョウ</t>
    </rPh>
    <rPh sb="40" eb="42">
      <t>カクゴウ</t>
    </rPh>
    <rPh sb="43" eb="44">
      <t>カカ</t>
    </rPh>
    <rPh sb="46" eb="47">
      <t>モノ</t>
    </rPh>
    <phoneticPr fontId="1"/>
  </si>
  <si>
    <t>該当しません。</t>
  </si>
  <si>
    <t>暴力団排除条例（平成２２年兵庫県条例第３５号）第２条第１号に規定する暴力団又は同条第３号に規定する</t>
    <rPh sb="0" eb="3">
      <t>ボウリョクダン</t>
    </rPh>
    <rPh sb="3" eb="5">
      <t>ハイジョ</t>
    </rPh>
    <rPh sb="5" eb="7">
      <t>ジョウレイ</t>
    </rPh>
    <rPh sb="8" eb="10">
      <t>ヘイセイ</t>
    </rPh>
    <rPh sb="12" eb="13">
      <t>ネン</t>
    </rPh>
    <rPh sb="13" eb="16">
      <t>ヒョウゴケン</t>
    </rPh>
    <rPh sb="16" eb="18">
      <t>ジョウレイ</t>
    </rPh>
    <rPh sb="18" eb="19">
      <t>ダイ</t>
    </rPh>
    <rPh sb="21" eb="22">
      <t>ゴウ</t>
    </rPh>
    <rPh sb="23" eb="24">
      <t>ダイ</t>
    </rPh>
    <rPh sb="25" eb="27">
      <t>ジョウダイ</t>
    </rPh>
    <rPh sb="28" eb="29">
      <t>ゴウ</t>
    </rPh>
    <rPh sb="30" eb="32">
      <t>キテイ</t>
    </rPh>
    <rPh sb="34" eb="37">
      <t>ボウリョクダン</t>
    </rPh>
    <rPh sb="37" eb="38">
      <t>マタ</t>
    </rPh>
    <rPh sb="39" eb="41">
      <t>ドウジョウ</t>
    </rPh>
    <rPh sb="41" eb="42">
      <t>ダイ</t>
    </rPh>
    <rPh sb="43" eb="44">
      <t>ゴウ</t>
    </rPh>
    <rPh sb="45" eb="47">
      <t>キテイ</t>
    </rPh>
    <phoneticPr fontId="1"/>
  </si>
  <si>
    <t>□</t>
  </si>
  <si>
    <t>通帳の写し（表紙と見開き１ページ目）</t>
    <rPh sb="0" eb="2">
      <t>ツウチョウ</t>
    </rPh>
    <rPh sb="3" eb="4">
      <t>ウツ</t>
    </rPh>
    <rPh sb="6" eb="8">
      <t>ヒョウシ</t>
    </rPh>
    <rPh sb="9" eb="11">
      <t>ミヒラ</t>
    </rPh>
    <rPh sb="16" eb="17">
      <t>メ</t>
    </rPh>
    <phoneticPr fontId="1"/>
  </si>
  <si>
    <t>※日中に連絡の取れる連絡先を記入してください。</t>
    <rPh sb="1" eb="3">
      <t>ニッチュウ</t>
    </rPh>
    <rPh sb="4" eb="6">
      <t>レンラク</t>
    </rPh>
    <rPh sb="7" eb="8">
      <t>ト</t>
    </rPh>
    <rPh sb="10" eb="13">
      <t>レンラクサキ</t>
    </rPh>
    <rPh sb="14" eb="16">
      <t>キニュウ</t>
    </rPh>
    <phoneticPr fontId="1"/>
  </si>
  <si>
    <t>通常の営業日・定休日が分かる書類</t>
    <rPh sb="0" eb="2">
      <t>ツウジョウ</t>
    </rPh>
    <rPh sb="3" eb="6">
      <t>エイギョウビ</t>
    </rPh>
    <rPh sb="7" eb="10">
      <t>テイキュウビ</t>
    </rPh>
    <rPh sb="11" eb="12">
      <t>ワ</t>
    </rPh>
    <rPh sb="14" eb="16">
      <t>ショルイ</t>
    </rPh>
    <phoneticPr fontId="1"/>
  </si>
  <si>
    <t>施設名・店名が確認できる外観写真</t>
    <rPh sb="0" eb="2">
      <t>シセツ</t>
    </rPh>
    <rPh sb="2" eb="3">
      <t>メイ</t>
    </rPh>
    <rPh sb="4" eb="6">
      <t>テンメイ</t>
    </rPh>
    <rPh sb="7" eb="9">
      <t>カクニン</t>
    </rPh>
    <rPh sb="12" eb="14">
      <t>ガイカン</t>
    </rPh>
    <rPh sb="14" eb="16">
      <t>シャシン</t>
    </rPh>
    <phoneticPr fontId="1"/>
  </si>
  <si>
    <t>感染防止対策宣言ポスターを店頭または店内に掲示していることが確認できる写真</t>
    <rPh sb="0" eb="2">
      <t>カンセン</t>
    </rPh>
    <rPh sb="2" eb="4">
      <t>ボウシ</t>
    </rPh>
    <rPh sb="4" eb="6">
      <t>タイサク</t>
    </rPh>
    <rPh sb="6" eb="8">
      <t>センゲン</t>
    </rPh>
    <rPh sb="13" eb="15">
      <t>テントウ</t>
    </rPh>
    <rPh sb="18" eb="20">
      <t>テンナイ</t>
    </rPh>
    <rPh sb="21" eb="23">
      <t>ケイジ</t>
    </rPh>
    <rPh sb="30" eb="32">
      <t>カクニン</t>
    </rPh>
    <rPh sb="35" eb="37">
      <t>シャシン</t>
    </rPh>
    <phoneticPr fontId="1"/>
  </si>
  <si>
    <t>代表者性別</t>
    <rPh sb="0" eb="3">
      <t>ダイヒョウシャ</t>
    </rPh>
    <rPh sb="3" eb="5">
      <t>セイベツ</t>
    </rPh>
    <phoneticPr fontId="1"/>
  </si>
  <si>
    <t>（いずれかをチェックしてください）</t>
    <phoneticPr fontId="1"/>
  </si>
  <si>
    <t>(具体的な施設の種類）</t>
    <rPh sb="1" eb="4">
      <t>グタイテキ</t>
    </rPh>
    <rPh sb="5" eb="7">
      <t>シセツ</t>
    </rPh>
    <rPh sb="8" eb="10">
      <t>シュルイ</t>
    </rPh>
    <phoneticPr fontId="1"/>
  </si>
  <si>
    <t>テナント等の
名称</t>
    <rPh sb="4" eb="5">
      <t>トウ</t>
    </rPh>
    <rPh sb="7" eb="9">
      <t>メイショウ</t>
    </rPh>
    <phoneticPr fontId="1"/>
  </si>
  <si>
    <t>事業内容</t>
    <rPh sb="0" eb="2">
      <t>ジギョウ</t>
    </rPh>
    <rPh sb="2" eb="4">
      <t>ナイヨウ</t>
    </rPh>
    <phoneticPr fontId="1"/>
  </si>
  <si>
    <t>本・支店名</t>
    <rPh sb="0" eb="1">
      <t>ホン</t>
    </rPh>
    <rPh sb="2" eb="4">
      <t>シテン</t>
    </rPh>
    <rPh sb="4" eb="5">
      <t>メイ</t>
    </rPh>
    <phoneticPr fontId="1"/>
  </si>
  <si>
    <t>金融機関名</t>
    <rPh sb="0" eb="2">
      <t>キンユウ</t>
    </rPh>
    <rPh sb="2" eb="4">
      <t>キカン</t>
    </rPh>
    <rPh sb="4" eb="5">
      <t>メイ</t>
    </rPh>
    <phoneticPr fontId="1"/>
  </si>
  <si>
    <t>県が休業等の要請をした対象施設であることが分かる書類</t>
    <rPh sb="0" eb="1">
      <t>ケン</t>
    </rPh>
    <rPh sb="2" eb="4">
      <t>キュウギョウ</t>
    </rPh>
    <rPh sb="4" eb="5">
      <t>トウ</t>
    </rPh>
    <rPh sb="6" eb="8">
      <t>ヨウセイ</t>
    </rPh>
    <rPh sb="11" eb="13">
      <t>タイショウ</t>
    </rPh>
    <rPh sb="13" eb="15">
      <t>シセツ</t>
    </rPh>
    <rPh sb="21" eb="22">
      <t>ワ</t>
    </rPh>
    <rPh sb="24" eb="26">
      <t>ショルイ</t>
    </rPh>
    <phoneticPr fontId="1"/>
  </si>
  <si>
    <t>施設（店舗）の内観写真</t>
    <rPh sb="0" eb="2">
      <t>シセツ</t>
    </rPh>
    <rPh sb="3" eb="5">
      <t>テンポ</t>
    </rPh>
    <rPh sb="7" eb="9">
      <t>ナイカン</t>
    </rPh>
    <rPh sb="9" eb="11">
      <t>シャシン</t>
    </rPh>
    <phoneticPr fontId="1"/>
  </si>
  <si>
    <r>
      <t xml:space="preserve">　 取組内容
</t>
    </r>
    <r>
      <rPr>
        <sz val="14"/>
        <rFont val="ＭＳ ゴシック"/>
        <family val="3"/>
        <charset val="128"/>
      </rPr>
      <t>※チェックしてください。</t>
    </r>
    <rPh sb="2" eb="4">
      <t>トリクミ</t>
    </rPh>
    <rPh sb="4" eb="6">
      <t>ナイヨウ</t>
    </rPh>
    <phoneticPr fontId="1"/>
  </si>
  <si>
    <r>
      <t>　　</t>
    </r>
    <r>
      <rPr>
        <sz val="16"/>
        <rFont val="ＭＳ ゴシック"/>
        <family val="3"/>
        <charset val="128"/>
      </rPr>
      <t>所在地</t>
    </r>
    <r>
      <rPr>
        <sz val="14"/>
        <rFont val="ＭＳ ゴシック"/>
        <family val="3"/>
        <charset val="128"/>
      </rPr>
      <t xml:space="preserve">
[法人]
主たる事務所の所在地
[個人事業主]
代表者の自宅住所</t>
    </r>
    <rPh sb="2" eb="5">
      <t>ショザイチ</t>
    </rPh>
    <rPh sb="26" eb="29">
      <t>ジギョウヌシ</t>
    </rPh>
    <phoneticPr fontId="1"/>
  </si>
  <si>
    <t>[法人]
代表者役職･氏名
[個人事業主]
代表者氏名</t>
    <rPh sb="1" eb="3">
      <t>ホウジン</t>
    </rPh>
    <rPh sb="5" eb="8">
      <t>ダイヒョウシャ</t>
    </rPh>
    <rPh sb="8" eb="10">
      <t>ヤクショク</t>
    </rPh>
    <rPh sb="11" eb="13">
      <t>シメイ</t>
    </rPh>
    <rPh sb="15" eb="17">
      <t>コジン</t>
    </rPh>
    <rPh sb="22" eb="24">
      <t>ダイヒョウ</t>
    </rPh>
    <rPh sb="24" eb="25">
      <t>シャ</t>
    </rPh>
    <rPh sb="25" eb="27">
      <t>シメイ</t>
    </rPh>
    <phoneticPr fontId="1"/>
  </si>
  <si>
    <t>協力金の財源を負担する国に申請情報を提供することを承諾します。</t>
    <rPh sb="0" eb="2">
      <t>キョウリョク</t>
    </rPh>
    <phoneticPr fontId="1"/>
  </si>
  <si>
    <t>×</t>
    <phoneticPr fontId="1"/>
  </si>
  <si>
    <t>　万円</t>
    <rPh sb="1" eb="3">
      <t>マンエン</t>
    </rPh>
    <phoneticPr fontId="1"/>
  </si>
  <si>
    <t>大規模施設及び店舗での掲示またはホームページに掲載した休業の告知文の写真又は写し</t>
    <rPh sb="0" eb="3">
      <t>ダイキボ</t>
    </rPh>
    <rPh sb="3" eb="5">
      <t>シセツ</t>
    </rPh>
    <rPh sb="5" eb="6">
      <t>オヨ</t>
    </rPh>
    <rPh sb="7" eb="9">
      <t>テンポ</t>
    </rPh>
    <rPh sb="11" eb="13">
      <t>ケイジ</t>
    </rPh>
    <rPh sb="23" eb="25">
      <t>ケイサイ</t>
    </rPh>
    <rPh sb="27" eb="29">
      <t>キュウギョウ</t>
    </rPh>
    <rPh sb="30" eb="32">
      <t>コクチ</t>
    </rPh>
    <rPh sb="32" eb="33">
      <t>ブン</t>
    </rPh>
    <rPh sb="34" eb="36">
      <t>シャシン</t>
    </rPh>
    <rPh sb="36" eb="37">
      <t>マタ</t>
    </rPh>
    <rPh sb="38" eb="39">
      <t>ウツ</t>
    </rPh>
    <phoneticPr fontId="1"/>
  </si>
  <si>
    <t>時間</t>
    <rPh sb="0" eb="1">
      <t>ジ</t>
    </rPh>
    <rPh sb="1" eb="2">
      <t>アイダ</t>
    </rPh>
    <phoneticPr fontId="1"/>
  </si>
  <si>
    <t>※少数点以下切捨</t>
    <rPh sb="1" eb="3">
      <t>ショウスウ</t>
    </rPh>
    <rPh sb="3" eb="4">
      <t>テン</t>
    </rPh>
    <rPh sb="4" eb="6">
      <t>イカ</t>
    </rPh>
    <rPh sb="6" eb="7">
      <t>キ</t>
    </rPh>
    <rPh sb="7" eb="8">
      <t>ス</t>
    </rPh>
    <phoneticPr fontId="1"/>
  </si>
  <si>
    <r>
      <t>法人番号（数字13桁）</t>
    </r>
    <r>
      <rPr>
        <sz val="14"/>
        <rFont val="HG丸ｺﾞｼｯｸM-PRO"/>
        <family val="3"/>
        <charset val="128"/>
      </rPr>
      <t>※法人の方のみ</t>
    </r>
    <rPh sb="0" eb="2">
      <t>ホウジン</t>
    </rPh>
    <rPh sb="2" eb="4">
      <t>バンゴウ</t>
    </rPh>
    <rPh sb="5" eb="7">
      <t>スウジ</t>
    </rPh>
    <rPh sb="9" eb="10">
      <t>ケタ</t>
    </rPh>
    <phoneticPr fontId="1"/>
  </si>
  <si>
    <r>
      <t xml:space="preserve">代表者住所
</t>
    </r>
    <r>
      <rPr>
        <sz val="14"/>
        <rFont val="ＭＳ ゴシック"/>
        <family val="3"/>
        <charset val="128"/>
      </rPr>
      <t>※法人の方のみ</t>
    </r>
    <rPh sb="0" eb="3">
      <t>ダイヒョウシャ</t>
    </rPh>
    <rPh sb="3" eb="5">
      <t>ジュウショ</t>
    </rPh>
    <rPh sb="8" eb="10">
      <t>ホウジン</t>
    </rPh>
    <rPh sb="11" eb="12">
      <t>カタ</t>
    </rPh>
    <phoneticPr fontId="1"/>
  </si>
  <si>
    <r>
      <t>直近の確定申告書の写し</t>
    </r>
    <r>
      <rPr>
        <sz val="16"/>
        <rFont val="ＭＳ Ｐゴシック"/>
        <family val="3"/>
        <charset val="128"/>
      </rPr>
      <t>（開業間もなく確定申告を行っていない場合は、税務署への法人設立届出書や開業届の写し）</t>
    </r>
    <rPh sb="0" eb="2">
      <t>チョッキン</t>
    </rPh>
    <rPh sb="3" eb="5">
      <t>カクテイ</t>
    </rPh>
    <rPh sb="5" eb="8">
      <t>シンコクショ</t>
    </rPh>
    <rPh sb="9" eb="10">
      <t>ウツ</t>
    </rPh>
    <rPh sb="12" eb="14">
      <t>カイギョウ</t>
    </rPh>
    <rPh sb="14" eb="15">
      <t>マ</t>
    </rPh>
    <rPh sb="18" eb="20">
      <t>カクテイ</t>
    </rPh>
    <rPh sb="20" eb="22">
      <t>シンコク</t>
    </rPh>
    <rPh sb="23" eb="24">
      <t>オコナ</t>
    </rPh>
    <rPh sb="29" eb="31">
      <t>バアイ</t>
    </rPh>
    <rPh sb="33" eb="36">
      <t>ゼイムショ</t>
    </rPh>
    <rPh sb="38" eb="40">
      <t>ホウジン</t>
    </rPh>
    <rPh sb="40" eb="42">
      <t>セツリツ</t>
    </rPh>
    <rPh sb="42" eb="45">
      <t>トドケデショ</t>
    </rPh>
    <rPh sb="46" eb="49">
      <t>カイギョウトドケ</t>
    </rPh>
    <rPh sb="50" eb="51">
      <t>ウツ</t>
    </rPh>
    <phoneticPr fontId="1"/>
  </si>
  <si>
    <t>万円＝</t>
    <rPh sb="0" eb="1">
      <t>マン</t>
    </rPh>
    <rPh sb="1" eb="2">
      <t>エン</t>
    </rPh>
    <phoneticPr fontId="1"/>
  </si>
  <si>
    <t>[通常時]　</t>
    <rPh sb="1" eb="3">
      <t>ツウジョウ</t>
    </rPh>
    <rPh sb="3" eb="4">
      <t>ジ</t>
    </rPh>
    <phoneticPr fontId="1"/>
  </si>
  <si>
    <t>店舗等面積</t>
    <rPh sb="0" eb="2">
      <t>テンポ</t>
    </rPh>
    <rPh sb="2" eb="3">
      <t>トウ</t>
    </rPh>
    <rPh sb="3" eb="5">
      <t>メンセキ</t>
    </rPh>
    <phoneticPr fontId="1"/>
  </si>
  <si>
    <t>短縮時間</t>
    <rPh sb="0" eb="2">
      <t>タンシュク</t>
    </rPh>
    <rPh sb="2" eb="4">
      <t>ジカン</t>
    </rPh>
    <phoneticPr fontId="1"/>
  </si>
  <si>
    <t>開始</t>
    <rPh sb="0" eb="2">
      <t>カイシ</t>
    </rPh>
    <phoneticPr fontId="1"/>
  </si>
  <si>
    <t>終了</t>
    <rPh sb="0" eb="2">
      <t>シュウリョウ</t>
    </rPh>
    <phoneticPr fontId="1"/>
  </si>
  <si>
    <t>営業時間
（*1）</t>
    <rPh sb="0" eb="2">
      <t>エイギョウ</t>
    </rPh>
    <rPh sb="2" eb="4">
      <t>ジカン</t>
    </rPh>
    <phoneticPr fontId="1"/>
  </si>
  <si>
    <t>[終了時間の短縮]　</t>
    <rPh sb="1" eb="3">
      <t>シュウリョウ</t>
    </rPh>
    <rPh sb="3" eb="5">
      <t>ジカン</t>
    </rPh>
    <rPh sb="6" eb="8">
      <t>タンシュク</t>
    </rPh>
    <phoneticPr fontId="1"/>
  </si>
  <si>
    <t>[通常時の営業時間数]　</t>
    <rPh sb="1" eb="3">
      <t>ツウジョウ</t>
    </rPh>
    <rPh sb="3" eb="4">
      <t>ジ</t>
    </rPh>
    <rPh sb="5" eb="7">
      <t>エイギョウ</t>
    </rPh>
    <rPh sb="7" eb="10">
      <t>ジカンスウ</t>
    </rPh>
    <phoneticPr fontId="1"/>
  </si>
  <si>
    <t>[時短比率]　</t>
    <rPh sb="1" eb="3">
      <t>ジタン</t>
    </rPh>
    <rPh sb="3" eb="5">
      <t>ヒリツ</t>
    </rPh>
    <phoneticPr fontId="1"/>
  </si>
  <si>
    <t>区　分</t>
    <rPh sb="0" eb="1">
      <t>ク</t>
    </rPh>
    <rPh sb="2" eb="3">
      <t>ブン</t>
    </rPh>
    <phoneticPr fontId="1"/>
  </si>
  <si>
    <t>計算方法</t>
    <rPh sb="0" eb="2">
      <t>ケイサン</t>
    </rPh>
    <rPh sb="2" eb="4">
      <t>ホウホウ</t>
    </rPh>
    <phoneticPr fontId="1"/>
  </si>
  <si>
    <t>一日あたり支給額</t>
    <rPh sb="0" eb="2">
      <t>イチニチ</t>
    </rPh>
    <rPh sb="5" eb="7">
      <t>シキュウ</t>
    </rPh>
    <rPh sb="7" eb="8">
      <t>ガク</t>
    </rPh>
    <phoneticPr fontId="1"/>
  </si>
  <si>
    <t>万円＋</t>
    <rPh sb="0" eb="1">
      <t>マン</t>
    </rPh>
    <rPh sb="1" eb="2">
      <t>エン</t>
    </rPh>
    <phoneticPr fontId="1"/>
  </si>
  <si>
    <t>※基礎額</t>
    <rPh sb="1" eb="3">
      <t>キソ</t>
    </rPh>
    <rPh sb="3" eb="4">
      <t>ガク</t>
    </rPh>
    <phoneticPr fontId="1"/>
  </si>
  <si>
    <t>入居する
施設の種類</t>
    <rPh sb="0" eb="2">
      <t>ニュウキョ</t>
    </rPh>
    <rPh sb="5" eb="7">
      <t>シセツ</t>
    </rPh>
    <rPh sb="8" eb="10">
      <t>シュルイ</t>
    </rPh>
    <phoneticPr fontId="1"/>
  </si>
  <si>
    <t>営業時間
（*2）</t>
    <rPh sb="0" eb="2">
      <t>エイギョウ</t>
    </rPh>
    <rPh sb="2" eb="4">
      <t>ジカン</t>
    </rPh>
    <phoneticPr fontId="1"/>
  </si>
  <si>
    <r>
      <rPr>
        <u/>
        <sz val="16"/>
        <rFont val="ＭＳ ゴシック"/>
        <family val="3"/>
        <charset val="128"/>
      </rPr>
      <t>入居する施設の</t>
    </r>
    <r>
      <rPr>
        <sz val="16"/>
        <rFont val="ＭＳ ゴシック"/>
        <family val="3"/>
        <charset val="128"/>
      </rPr>
      <t xml:space="preserve">休業等の状況
</t>
    </r>
    <r>
      <rPr>
        <sz val="14"/>
        <rFont val="ＭＳ ゴシック"/>
        <family val="3"/>
        <charset val="128"/>
      </rPr>
      <t>※チェックしてください。</t>
    </r>
    <rPh sb="0" eb="2">
      <t>ニュウキョ</t>
    </rPh>
    <rPh sb="4" eb="6">
      <t>シセツ</t>
    </rPh>
    <rPh sb="7" eb="9">
      <t>キュウギョウ</t>
    </rPh>
    <rPh sb="9" eb="10">
      <t>トウ</t>
    </rPh>
    <rPh sb="11" eb="13">
      <t>ジョウキョウ</t>
    </rPh>
    <phoneticPr fontId="1"/>
  </si>
  <si>
    <t>⑤</t>
  </si>
  <si>
    <t>＜計算用分数換算＞※入力しないでください</t>
    <rPh sb="1" eb="4">
      <t>ケイサンヨウ</t>
    </rPh>
    <rPh sb="10" eb="12">
      <t>ニュウリョク</t>
    </rPh>
    <phoneticPr fontId="1"/>
  </si>
  <si>
    <t>休業要請等期間に関し、コンテンツグローバル需要創出促進事業補助金、月次支援金、ARTS支援事業等の支給を受けていません。</t>
    <rPh sb="0" eb="2">
      <t>キュウギョウ</t>
    </rPh>
    <rPh sb="2" eb="4">
      <t>ヨウセイ</t>
    </rPh>
    <rPh sb="4" eb="5">
      <t>トウ</t>
    </rPh>
    <rPh sb="5" eb="7">
      <t>キカン</t>
    </rPh>
    <rPh sb="8" eb="9">
      <t>カン</t>
    </rPh>
    <rPh sb="21" eb="23">
      <t>ジュヨウ</t>
    </rPh>
    <rPh sb="23" eb="25">
      <t>ソウシュツ</t>
    </rPh>
    <rPh sb="25" eb="27">
      <t>ソクシン</t>
    </rPh>
    <rPh sb="27" eb="29">
      <t>ジギョウ</t>
    </rPh>
    <rPh sb="29" eb="32">
      <t>ホジョキン</t>
    </rPh>
    <rPh sb="33" eb="35">
      <t>ゲツジ</t>
    </rPh>
    <rPh sb="35" eb="38">
      <t>シエンキン</t>
    </rPh>
    <rPh sb="43" eb="45">
      <t>シエン</t>
    </rPh>
    <rPh sb="45" eb="47">
      <t>ジギョウ</t>
    </rPh>
    <rPh sb="47" eb="48">
      <t>トウ</t>
    </rPh>
    <rPh sb="49" eb="51">
      <t>シキュウ</t>
    </rPh>
    <rPh sb="52" eb="53">
      <t>ウ</t>
    </rPh>
    <phoneticPr fontId="1"/>
  </si>
  <si>
    <t>営業終了時間</t>
    <rPh sb="0" eb="2">
      <t>エイギョウ</t>
    </rPh>
    <rPh sb="2" eb="4">
      <t>シュウリョウ</t>
    </rPh>
    <rPh sb="4" eb="6">
      <t>ジカン</t>
    </rPh>
    <phoneticPr fontId="1"/>
  </si>
  <si>
    <t>月日</t>
    <rPh sb="0" eb="2">
      <t>ツキヒ</t>
    </rPh>
    <phoneticPr fontId="1"/>
  </si>
  <si>
    <t>５．休業等を行った施設（店舗等）の情報</t>
    <rPh sb="2" eb="4">
      <t>キュウギョウ</t>
    </rPh>
    <rPh sb="4" eb="5">
      <t>トウ</t>
    </rPh>
    <rPh sb="6" eb="7">
      <t>オコナ</t>
    </rPh>
    <rPh sb="14" eb="15">
      <t>トウ</t>
    </rPh>
    <rPh sb="17" eb="19">
      <t>ジョウホウ</t>
    </rPh>
    <phoneticPr fontId="1"/>
  </si>
  <si>
    <t>入居している大規模施設が休業・時短要請に協力した</t>
    <rPh sb="15" eb="17">
      <t>ジタン</t>
    </rPh>
    <phoneticPr fontId="1"/>
  </si>
  <si>
    <t>又は入居しているイベント関連施設が無観客開催・時短要請に応じた</t>
    <rPh sb="0" eb="1">
      <t>マタ</t>
    </rPh>
    <rPh sb="2" eb="4">
      <t>ニュウキョ</t>
    </rPh>
    <rPh sb="23" eb="25">
      <t>ジタン</t>
    </rPh>
    <phoneticPr fontId="1"/>
  </si>
  <si>
    <t>施設内の全ての店舗（生活必需品以外）が休業・時短要請に協力した</t>
    <rPh sb="0" eb="2">
      <t>シセツ</t>
    </rPh>
    <rPh sb="2" eb="3">
      <t>ナイ</t>
    </rPh>
    <rPh sb="4" eb="5">
      <t>スベ</t>
    </rPh>
    <rPh sb="7" eb="9">
      <t>テンポ</t>
    </rPh>
    <rPh sb="10" eb="12">
      <t>セイカツ</t>
    </rPh>
    <rPh sb="12" eb="15">
      <t>ヒツジュヒン</t>
    </rPh>
    <rPh sb="15" eb="17">
      <t>イガイ</t>
    </rPh>
    <rPh sb="19" eb="21">
      <t>キュウギョウ</t>
    </rPh>
    <rPh sb="22" eb="24">
      <t>ジタン</t>
    </rPh>
    <rPh sb="24" eb="26">
      <t>ヨウセイ</t>
    </rPh>
    <rPh sb="27" eb="29">
      <t>キョウリョク</t>
    </rPh>
    <phoneticPr fontId="1"/>
  </si>
  <si>
    <t>休業等</t>
    <rPh sb="0" eb="2">
      <t>キュウギョウ</t>
    </rPh>
    <rPh sb="2" eb="3">
      <t>トウ</t>
    </rPh>
    <phoneticPr fontId="1"/>
  </si>
  <si>
    <t>休業面積</t>
    <rPh sb="0" eb="2">
      <t>キュウギョウ</t>
    </rPh>
    <rPh sb="2" eb="4">
      <t>メンセキ</t>
    </rPh>
    <phoneticPr fontId="1"/>
  </si>
  <si>
    <t>△</t>
  </si>
  <si>
    <t>○</t>
  </si>
  <si>
    <t>×</t>
  </si>
  <si>
    <t>定</t>
  </si>
  <si>
    <t>☑</t>
  </si>
  <si>
    <t>合　　　　計</t>
    <rPh sb="0" eb="1">
      <t>ゴウ</t>
    </rPh>
    <rPh sb="5" eb="6">
      <t>ケイ</t>
    </rPh>
    <phoneticPr fontId="1"/>
  </si>
  <si>
    <t>「休業等」欄には、休業要請に応じた日に「○」を、時短要請に応じた日に「△」を、通常時の</t>
    <rPh sb="1" eb="3">
      <t>キュウギョウ</t>
    </rPh>
    <rPh sb="3" eb="4">
      <t>トウ</t>
    </rPh>
    <rPh sb="5" eb="6">
      <t>ラン</t>
    </rPh>
    <rPh sb="9" eb="11">
      <t>キュウギョウ</t>
    </rPh>
    <rPh sb="11" eb="13">
      <t>ヨウセイ</t>
    </rPh>
    <rPh sb="14" eb="15">
      <t>オウ</t>
    </rPh>
    <rPh sb="17" eb="18">
      <t>ヒ</t>
    </rPh>
    <rPh sb="24" eb="26">
      <t>ジタン</t>
    </rPh>
    <rPh sb="26" eb="28">
      <t>ヨウセイ</t>
    </rPh>
    <rPh sb="29" eb="30">
      <t>オウ</t>
    </rPh>
    <rPh sb="32" eb="33">
      <t>ヒ</t>
    </rPh>
    <phoneticPr fontId="1"/>
  </si>
  <si>
    <t>定休日及び不定休による店休日には「定」を、休業・時短要請に応じなかった日に「×」を記入</t>
    <rPh sb="21" eb="23">
      <t>キュウギョウ</t>
    </rPh>
    <rPh sb="24" eb="26">
      <t>ジタン</t>
    </rPh>
    <rPh sb="26" eb="28">
      <t>ヨウセイ</t>
    </rPh>
    <rPh sb="29" eb="30">
      <t>オウ</t>
    </rPh>
    <phoneticPr fontId="1"/>
  </si>
  <si>
    <t>６．通常時及び時短要請期間中の営業時間等</t>
    <rPh sb="2" eb="4">
      <t>ツウジョウ</t>
    </rPh>
    <rPh sb="4" eb="5">
      <t>ジ</t>
    </rPh>
    <rPh sb="5" eb="6">
      <t>オヨ</t>
    </rPh>
    <rPh sb="7" eb="9">
      <t>ジタン</t>
    </rPh>
    <rPh sb="9" eb="11">
      <t>ヨウセイ</t>
    </rPh>
    <rPh sb="11" eb="14">
      <t>キカンチュウ</t>
    </rPh>
    <rPh sb="15" eb="17">
      <t>エイギョウ</t>
    </rPh>
    <rPh sb="17" eb="19">
      <t>ジカン</t>
    </rPh>
    <rPh sb="19" eb="20">
      <t>トウ</t>
    </rPh>
    <phoneticPr fontId="1"/>
  </si>
  <si>
    <t>７．協力金額</t>
    <rPh sb="2" eb="4">
      <t>キョウリョク</t>
    </rPh>
    <rPh sb="4" eb="6">
      <t>キンガク</t>
    </rPh>
    <phoneticPr fontId="1"/>
  </si>
  <si>
    <t>・</t>
    <phoneticPr fontId="1"/>
  </si>
  <si>
    <t>※時短要請対象期間は時短比率を乗じる</t>
    <rPh sb="5" eb="7">
      <t>タイショウ</t>
    </rPh>
    <phoneticPr fontId="1"/>
  </si>
  <si>
    <t>時短
比率
（β）</t>
    <rPh sb="0" eb="2">
      <t>ジタン</t>
    </rPh>
    <rPh sb="3" eb="5">
      <t>ヒリツ</t>
    </rPh>
    <phoneticPr fontId="1"/>
  </si>
  <si>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1"/>
  </si>
  <si>
    <t>①－②</t>
    <phoneticPr fontId="1"/>
  </si>
  <si>
    <t>②'</t>
    <phoneticPr fontId="1"/>
  </si>
  <si>
    <t>②"</t>
    <phoneticPr fontId="1"/>
  </si>
  <si>
    <t>計算上の</t>
    <rPh sb="0" eb="3">
      <t>ケイサンジョウ</t>
    </rPh>
    <phoneticPr fontId="1"/>
  </si>
  <si>
    <t>終了時間</t>
    <rPh sb="0" eb="2">
      <t>シュウリョウ</t>
    </rPh>
    <rPh sb="2" eb="4">
      <t>ジカン</t>
    </rPh>
    <phoneticPr fontId="1"/>
  </si>
  <si>
    <t>※②'と②"いずれか大きい方</t>
    <rPh sb="10" eb="11">
      <t>オオ</t>
    </rPh>
    <rPh sb="13" eb="14">
      <t>ホウ</t>
    </rPh>
    <phoneticPr fontId="1"/>
  </si>
  <si>
    <t>継続性
ﾁｪｯｸ</t>
    <rPh sb="0" eb="3">
      <t>ケイゾクセイ</t>
    </rPh>
    <phoneticPr fontId="1"/>
  </si>
  <si>
    <t>(具体的な事業内容）</t>
    <rPh sb="1" eb="4">
      <t>グタイテキ</t>
    </rPh>
    <rPh sb="5" eb="7">
      <t>ジギョウ</t>
    </rPh>
    <rPh sb="7" eb="9">
      <t>ナイヨウ</t>
    </rPh>
    <phoneticPr fontId="1"/>
  </si>
  <si>
    <t>ホームページ
ＵＲＬ</t>
    <phoneticPr fontId="1"/>
  </si>
  <si>
    <t>入居する施設の
ホームページＵＲＬ</t>
    <rPh sb="0" eb="2">
      <t>ニュウキョ</t>
    </rPh>
    <rPh sb="4" eb="6">
      <t>シセツ</t>
    </rPh>
    <phoneticPr fontId="1"/>
  </si>
  <si>
    <t>入居する施設の床面積の合計が1,000㎡超であることを大規模施設運営事業者に確認済みです。</t>
    <rPh sb="0" eb="2">
      <t>ニュウキョ</t>
    </rPh>
    <rPh sb="4" eb="6">
      <t>シセツ</t>
    </rPh>
    <rPh sb="7" eb="8">
      <t>ユカ</t>
    </rPh>
    <rPh sb="8" eb="10">
      <t>メンセキ</t>
    </rPh>
    <rPh sb="11" eb="13">
      <t>ゴウケイ</t>
    </rPh>
    <rPh sb="20" eb="21">
      <t>チョウ</t>
    </rPh>
    <rPh sb="27" eb="30">
      <t>ダイキボ</t>
    </rPh>
    <rPh sb="30" eb="32">
      <t>シセツ</t>
    </rPh>
    <rPh sb="32" eb="34">
      <t>ウンエイ</t>
    </rPh>
    <rPh sb="34" eb="37">
      <t>ジギョウシャ</t>
    </rPh>
    <rPh sb="38" eb="40">
      <t>カクニン</t>
    </rPh>
    <rPh sb="40" eb="41">
      <t>ズ</t>
    </rPh>
    <phoneticPr fontId="1"/>
  </si>
  <si>
    <t>△</t>
    <phoneticPr fontId="1"/>
  </si>
  <si>
    <t>※入力しないでください</t>
    <rPh sb="1" eb="3">
      <t>ニュウリョク</t>
    </rPh>
    <phoneticPr fontId="1"/>
  </si>
  <si>
    <t>支給対象</t>
    <rPh sb="0" eb="2">
      <t>シキュウ</t>
    </rPh>
    <rPh sb="2" eb="4">
      <t>タイショウ</t>
    </rPh>
    <phoneticPr fontId="1"/>
  </si>
  <si>
    <t>＜協力金の考え方＞</t>
    <rPh sb="1" eb="4">
      <t>キョウリョクキン</t>
    </rPh>
    <rPh sb="5" eb="6">
      <t>カンガ</t>
    </rPh>
    <rPh sb="7" eb="8">
      <t>カタ</t>
    </rPh>
    <phoneticPr fontId="1"/>
  </si>
  <si>
    <t>＜協力金額＞</t>
    <rPh sb="1" eb="3">
      <t>キョウリョク</t>
    </rPh>
    <rPh sb="3" eb="5">
      <t>キンガク</t>
    </rPh>
    <phoneticPr fontId="1"/>
  </si>
  <si>
    <t>休業している場合は、時短要請期間中の営業時間の入力は不要です。</t>
    <rPh sb="18" eb="20">
      <t>エイギョウ</t>
    </rPh>
    <rPh sb="20" eb="22">
      <t>ジカン</t>
    </rPh>
    <phoneticPr fontId="1"/>
  </si>
  <si>
    <t>百貨店等において当該店舗の売上が当該百貨店等に一旦、計上され、その後分配される場合で、百貨店等から</t>
    <phoneticPr fontId="1"/>
  </si>
  <si>
    <t>【該当がある場合のみ】理由書</t>
    <rPh sb="1" eb="3">
      <t>ガイトウ</t>
    </rPh>
    <rPh sb="6" eb="8">
      <t>バアイ</t>
    </rPh>
    <rPh sb="11" eb="14">
      <t>リユウショ</t>
    </rPh>
    <phoneticPr fontId="1"/>
  </si>
  <si>
    <t>飲食店等の休業・時短要請に係る協力金（兵庫県新型コロナウイルス感染症拡大防止協力金）を申請していません。</t>
    <rPh sb="3" eb="4">
      <t>トウ</t>
    </rPh>
    <phoneticPr fontId="1"/>
  </si>
  <si>
    <t>〔計算変数入力項目〕</t>
    <rPh sb="1" eb="3">
      <t>ケイサン</t>
    </rPh>
    <rPh sb="3" eb="5">
      <t>ヘンスウ</t>
    </rPh>
    <rPh sb="5" eb="7">
      <t>ニュウリョク</t>
    </rPh>
    <rPh sb="7" eb="9">
      <t>コウモク</t>
    </rPh>
    <phoneticPr fontId="1"/>
  </si>
  <si>
    <t>新型コロナウイルス感染症拡大防止休業等協力金(大規模施設等)申請書</t>
    <rPh sb="0" eb="2">
      <t>シンガタ</t>
    </rPh>
    <rPh sb="9" eb="12">
      <t>カンセンショウ</t>
    </rPh>
    <rPh sb="12" eb="14">
      <t>カクダイ</t>
    </rPh>
    <rPh sb="14" eb="16">
      <t>ボウシ</t>
    </rPh>
    <rPh sb="16" eb="18">
      <t>キュウギョウ</t>
    </rPh>
    <rPh sb="18" eb="19">
      <t>トウ</t>
    </rPh>
    <rPh sb="19" eb="22">
      <t>キョウリョクキン</t>
    </rPh>
    <rPh sb="23" eb="26">
      <t>ダイキボ</t>
    </rPh>
    <rPh sb="26" eb="28">
      <t>シセツ</t>
    </rPh>
    <rPh sb="28" eb="29">
      <t>トウ</t>
    </rPh>
    <rPh sb="30" eb="33">
      <t>シンセイショ</t>
    </rPh>
    <phoneticPr fontId="1"/>
  </si>
  <si>
    <t>＜共通記載項目＞</t>
    <rPh sb="1" eb="3">
      <t>キョウツウ</t>
    </rPh>
    <rPh sb="3" eb="5">
      <t>キサイ</t>
    </rPh>
    <rPh sb="5" eb="7">
      <t>コウモク</t>
    </rPh>
    <phoneticPr fontId="1"/>
  </si>
  <si>
    <t>※少数点第４位切上</t>
    <rPh sb="1" eb="3">
      <t>ショウスウ</t>
    </rPh>
    <rPh sb="3" eb="4">
      <t>テン</t>
    </rPh>
    <rPh sb="4" eb="5">
      <t>ダイ</t>
    </rPh>
    <rPh sb="6" eb="7">
      <t>イ</t>
    </rPh>
    <rPh sb="7" eb="8">
      <t>キ</t>
    </rPh>
    <rPh sb="8" eb="9">
      <t>ア</t>
    </rPh>
    <phoneticPr fontId="1"/>
  </si>
  <si>
    <t>①</t>
  </si>
  <si>
    <t>特定百貨店等店舗（*1）ではないことを入居する大規模施設運営事業者に確認済みです。</t>
    <rPh sb="0" eb="2">
      <t>トクテイ</t>
    </rPh>
    <rPh sb="2" eb="5">
      <t>ヒャッカテン</t>
    </rPh>
    <rPh sb="5" eb="6">
      <t>トウ</t>
    </rPh>
    <rPh sb="6" eb="8">
      <t>テンポ</t>
    </rPh>
    <rPh sb="19" eb="21">
      <t>ニュウキョ</t>
    </rPh>
    <rPh sb="23" eb="26">
      <t>ダイキボ</t>
    </rPh>
    <rPh sb="26" eb="28">
      <t>シセツ</t>
    </rPh>
    <rPh sb="28" eb="30">
      <t>ウンエイ</t>
    </rPh>
    <rPh sb="30" eb="33">
      <t>ジギョウシャ</t>
    </rPh>
    <rPh sb="34" eb="36">
      <t>カクニン</t>
    </rPh>
    <rPh sb="36" eb="37">
      <t>ズ</t>
    </rPh>
    <phoneticPr fontId="1"/>
  </si>
  <si>
    <r>
      <t>加算</t>
    </r>
    <r>
      <rPr>
        <sz val="16"/>
        <rFont val="ＭＳ ゴシック"/>
        <family val="3"/>
        <charset val="128"/>
      </rPr>
      <t>単位</t>
    </r>
    <rPh sb="0" eb="2">
      <t>カサン</t>
    </rPh>
    <rPh sb="2" eb="4">
      <t>タンイ</t>
    </rPh>
    <phoneticPr fontId="1"/>
  </si>
  <si>
    <t>新型コロナウイルス感染症拡大防止休業等協力金(大規模施設等)を申請するにあたり、以下のことを誓約します。</t>
    <rPh sb="0" eb="2">
      <t>シンガタ</t>
    </rPh>
    <rPh sb="9" eb="12">
      <t>カンセンショウ</t>
    </rPh>
    <rPh sb="12" eb="14">
      <t>カクダイ</t>
    </rPh>
    <rPh sb="14" eb="16">
      <t>ボウシ</t>
    </rPh>
    <rPh sb="16" eb="18">
      <t>キュウギョウ</t>
    </rPh>
    <rPh sb="18" eb="19">
      <t>トウ</t>
    </rPh>
    <rPh sb="19" eb="22">
      <t>キョウリョクキン</t>
    </rPh>
    <rPh sb="23" eb="26">
      <t>ダイキボ</t>
    </rPh>
    <rPh sb="26" eb="28">
      <t>シセツ</t>
    </rPh>
    <rPh sb="28" eb="29">
      <t>トウ</t>
    </rPh>
    <rPh sb="31" eb="33">
      <t>シンセイ</t>
    </rPh>
    <rPh sb="40" eb="42">
      <t>イカ</t>
    </rPh>
    <rPh sb="46" eb="48">
      <t>セイヤク</t>
    </rPh>
    <phoneticPr fontId="1"/>
  </si>
  <si>
    <t>営業時間数
Ｘⅰ</t>
    <rPh sb="0" eb="2">
      <t>エイギョウ</t>
    </rPh>
    <rPh sb="2" eb="4">
      <t>ジカン</t>
    </rPh>
    <rPh sb="4" eb="5">
      <t>カズ</t>
    </rPh>
    <phoneticPr fontId="1"/>
  </si>
  <si>
    <t>短縮時間
Ｙⅰ（*3）</t>
    <rPh sb="0" eb="2">
      <t>タンシュク</t>
    </rPh>
    <rPh sb="2" eb="4">
      <t>ジカン</t>
    </rPh>
    <phoneticPr fontId="1"/>
  </si>
  <si>
    <t>時短比率
Ｚⅰ＝Ｙⅰ/Ｘⅰ</t>
    <rPh sb="0" eb="2">
      <t>ジタン</t>
    </rPh>
    <rPh sb="2" eb="4">
      <t>ヒリツ</t>
    </rPh>
    <phoneticPr fontId="1"/>
  </si>
  <si>
    <t>テナント事業者等自らが一般消費者向けに直接サービスを提供している部分の面積（一般消費者が立ち入ることが想定されていない事務室・倉庫などの面積、生活必需品の販売事業の区画面積は除く）</t>
    <rPh sb="4" eb="8">
      <t>ジギョウシャナド</t>
    </rPh>
    <rPh sb="8" eb="9">
      <t>ミズカ</t>
    </rPh>
    <rPh sb="11" eb="13">
      <t>イッパン</t>
    </rPh>
    <rPh sb="13" eb="16">
      <t>ショウヒシャ</t>
    </rPh>
    <rPh sb="16" eb="17">
      <t>ム</t>
    </rPh>
    <rPh sb="19" eb="21">
      <t>チョクセツ</t>
    </rPh>
    <rPh sb="26" eb="28">
      <t>テイキョウ</t>
    </rPh>
    <rPh sb="32" eb="34">
      <t>ブブン</t>
    </rPh>
    <rPh sb="35" eb="37">
      <t>メンセキ</t>
    </rPh>
    <rPh sb="38" eb="40">
      <t>イッパン</t>
    </rPh>
    <rPh sb="40" eb="43">
      <t>ショウヒシャ</t>
    </rPh>
    <rPh sb="44" eb="45">
      <t>タ</t>
    </rPh>
    <rPh sb="46" eb="47">
      <t>イ</t>
    </rPh>
    <rPh sb="51" eb="53">
      <t>ソウテイ</t>
    </rPh>
    <rPh sb="59" eb="62">
      <t>ジムシツ</t>
    </rPh>
    <rPh sb="63" eb="65">
      <t>ソウコ</t>
    </rPh>
    <rPh sb="68" eb="70">
      <t>メンセキ</t>
    </rPh>
    <phoneticPr fontId="1"/>
  </si>
  <si>
    <t>法人名（個人事業主の場合は代表者氏名）</t>
    <rPh sb="0" eb="2">
      <t>ホウジン</t>
    </rPh>
    <rPh sb="2" eb="3">
      <t>メイ</t>
    </rPh>
    <rPh sb="4" eb="6">
      <t>コジン</t>
    </rPh>
    <rPh sb="6" eb="9">
      <t>ジギョウヌシ</t>
    </rPh>
    <rPh sb="10" eb="12">
      <t>バアイ</t>
    </rPh>
    <rPh sb="13" eb="16">
      <t>ダイヒョウシャ</t>
    </rPh>
    <rPh sb="16" eb="18">
      <t>シメイ</t>
    </rPh>
    <phoneticPr fontId="1"/>
  </si>
  <si>
    <t>＜時短要請期間等＞</t>
    <rPh sb="1" eb="3">
      <t>ジタン</t>
    </rPh>
    <rPh sb="3" eb="5">
      <t>ヨウセイ</t>
    </rPh>
    <rPh sb="5" eb="7">
      <t>キカン</t>
    </rPh>
    <rPh sb="7" eb="8">
      <t>トウ</t>
    </rPh>
    <phoneticPr fontId="1"/>
  </si>
  <si>
    <t>　兵庫県からの休業要請等に基づき、以下のとおり取り組みましたので、必要書類を添えて申請します。</t>
    <rPh sb="1" eb="4">
      <t>ヒョウゴケン</t>
    </rPh>
    <rPh sb="7" eb="9">
      <t>キュウギョウ</t>
    </rPh>
    <rPh sb="9" eb="11">
      <t>ヨウセイ</t>
    </rPh>
    <rPh sb="11" eb="12">
      <t>トウ</t>
    </rPh>
    <rPh sb="13" eb="14">
      <t>モト</t>
    </rPh>
    <rPh sb="17" eb="19">
      <t>イカ</t>
    </rPh>
    <rPh sb="23" eb="24">
      <t>ト</t>
    </rPh>
    <rPh sb="25" eb="26">
      <t>ク</t>
    </rPh>
    <rPh sb="33" eb="35">
      <t>ヒツヨウ</t>
    </rPh>
    <rPh sb="35" eb="37">
      <t>ショルイ</t>
    </rPh>
    <rPh sb="38" eb="39">
      <t>ソ</t>
    </rPh>
    <rPh sb="41" eb="43">
      <t>シンセイ</t>
    </rPh>
    <phoneticPr fontId="1"/>
  </si>
  <si>
    <t>【複数施設(店舗)を申請される方で、紙申請される方は、このページ以降を申請する施設(店舗等)ごとに作成して提出してください。】</t>
    <rPh sb="1" eb="3">
      <t>フクスウ</t>
    </rPh>
    <rPh sb="3" eb="5">
      <t>シセツ</t>
    </rPh>
    <rPh sb="6" eb="8">
      <t>テンポ</t>
    </rPh>
    <rPh sb="10" eb="12">
      <t>シンセイ</t>
    </rPh>
    <rPh sb="15" eb="16">
      <t>カタ</t>
    </rPh>
    <rPh sb="18" eb="19">
      <t>カミ</t>
    </rPh>
    <rPh sb="19" eb="21">
      <t>シンセイ</t>
    </rPh>
    <rPh sb="24" eb="25">
      <t>カタ</t>
    </rPh>
    <rPh sb="32" eb="34">
      <t>イコウ</t>
    </rPh>
    <rPh sb="35" eb="37">
      <t>シンセイ</t>
    </rPh>
    <rPh sb="39" eb="41">
      <t>シセツ</t>
    </rPh>
    <rPh sb="42" eb="44">
      <t>テンポ</t>
    </rPh>
    <rPh sb="44" eb="45">
      <t>トウ</t>
    </rPh>
    <rPh sb="49" eb="51">
      <t>サクセイ</t>
    </rPh>
    <rPh sb="53" eb="55">
      <t>テイシュツ</t>
    </rPh>
    <phoneticPr fontId="1"/>
  </si>
  <si>
    <t>・通常時及び時短要請期間中の営業時間を記入してください。</t>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1"/>
  </si>
  <si>
    <r>
      <t>・曜日によって営業時間が異なるなど、期間中に営業時間のパターンが複数ある場合は、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3">
      <t>ヨウビ</t>
    </rPh>
    <rPh sb="7" eb="9">
      <t>エイギョウ</t>
    </rPh>
    <rPh sb="9" eb="11">
      <t>ジカン</t>
    </rPh>
    <rPh sb="12" eb="13">
      <t>コト</t>
    </rPh>
    <rPh sb="18" eb="21">
      <t>キカンチュウ</t>
    </rPh>
    <rPh sb="22" eb="24">
      <t>エイギョウ</t>
    </rPh>
    <rPh sb="24" eb="26">
      <t>ジカン</t>
    </rPh>
    <rPh sb="32" eb="34">
      <t>フクスウ</t>
    </rPh>
    <rPh sb="36" eb="38">
      <t>バアイ</t>
    </rPh>
    <rPh sb="47" eb="49">
      <t>キニュウ</t>
    </rPh>
    <phoneticPr fontId="1"/>
  </si>
  <si>
    <t>添付書類に記載された情報（以下「申請情報」といいます）を利用することを承諾します。また、審査上の必要に応じ、県等が</t>
    <rPh sb="35" eb="37">
      <t>ショウダク</t>
    </rPh>
    <rPh sb="44" eb="46">
      <t>シンサ</t>
    </rPh>
    <rPh sb="46" eb="47">
      <t>ジョウ</t>
    </rPh>
    <rPh sb="48" eb="50">
      <t>ヒツヨウ</t>
    </rPh>
    <rPh sb="51" eb="52">
      <t>オウ</t>
    </rPh>
    <rPh sb="54" eb="56">
      <t>ケントウ</t>
    </rPh>
    <rPh sb="55" eb="56">
      <t>トウ</t>
    </rPh>
    <phoneticPr fontId="1"/>
  </si>
  <si>
    <t>営業許可の有無等の確認のために、保健所、警察、税務署など、関係官署に対して、申請情報を提供することを承諾します。</t>
    <rPh sb="29" eb="31">
      <t>カンケイ</t>
    </rPh>
    <rPh sb="31" eb="33">
      <t>カンショ</t>
    </rPh>
    <rPh sb="34" eb="35">
      <t>タイ</t>
    </rPh>
    <rPh sb="38" eb="40">
      <t>シンセイ</t>
    </rPh>
    <rPh sb="40" eb="42">
      <t>ジョウホウ</t>
    </rPh>
    <rPh sb="43" eb="45">
      <t>テイキョウ</t>
    </rPh>
    <rPh sb="50" eb="52">
      <t>ショウダク</t>
    </rPh>
    <phoneticPr fontId="1"/>
  </si>
  <si>
    <t>協力金の支給事務を処理するために必要な範囲で、兵庫県及び兵庫県から事務を委託された事業者が申請書類及び</t>
    <rPh sb="0" eb="3">
      <t>キョウリョクキン</t>
    </rPh>
    <rPh sb="4" eb="6">
      <t>シキュウ</t>
    </rPh>
    <rPh sb="6" eb="8">
      <t>ジム</t>
    </rPh>
    <rPh sb="9" eb="11">
      <t>ショリ</t>
    </rPh>
    <rPh sb="16" eb="18">
      <t>ヒツヨウ</t>
    </rPh>
    <rPh sb="19" eb="21">
      <t>ハンイ</t>
    </rPh>
    <rPh sb="45" eb="47">
      <t>シンセイ</t>
    </rPh>
    <rPh sb="47" eb="49">
      <t>ショルイ</t>
    </rPh>
    <rPh sb="49" eb="50">
      <t>オヨ</t>
    </rPh>
    <phoneticPr fontId="1"/>
  </si>
  <si>
    <t>通帳に記載されている口座名義（カタカナ）を全てご記入ください。</t>
    <rPh sb="0" eb="2">
      <t>ツウチョウ</t>
    </rPh>
    <rPh sb="3" eb="5">
      <t>キサイ</t>
    </rPh>
    <rPh sb="10" eb="12">
      <t>コウザ</t>
    </rPh>
    <rPh sb="12" eb="14">
      <t>メイギ</t>
    </rPh>
    <rPh sb="21" eb="22">
      <t>スベ</t>
    </rPh>
    <rPh sb="24" eb="26">
      <t>キニュウ</t>
    </rPh>
    <phoneticPr fontId="1"/>
  </si>
  <si>
    <t>－</t>
    <phoneticPr fontId="1"/>
  </si>
  <si>
    <t>フリガナ</t>
    <phoneticPr fontId="1"/>
  </si>
  <si>
    <t>フリガナ</t>
    <phoneticPr fontId="1"/>
  </si>
  <si>
    <t>フリガナ</t>
    <phoneticPr fontId="1"/>
  </si>
  <si>
    <t>〒</t>
    <phoneticPr fontId="1"/>
  </si>
  <si>
    <t>フリガナ</t>
    <phoneticPr fontId="1"/>
  </si>
  <si>
    <t>メールアドレス</t>
    <phoneticPr fontId="1"/>
  </si>
  <si>
    <t>※ゆうちょ銀行への振込希望の方は他金融機関からの振込用の
　口座番号等を記載ください。</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</si>
  <si>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</si>
  <si>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</si>
  <si>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</si>
  <si>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</si>
  <si>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</si>
  <si>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</si>
  <si>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</si>
  <si>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</si>
  <si>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</si>
  <si>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⑩</t>
    <phoneticPr fontId="1"/>
  </si>
  <si>
    <t>⑪</t>
    <phoneticPr fontId="1"/>
  </si>
  <si>
    <t>*1</t>
    <phoneticPr fontId="1"/>
  </si>
  <si>
    <t>一定の区画の分配を受け、当該店舗の運営者の名義で出店し、事業を営
んでいる店舗</t>
    <phoneticPr fontId="1"/>
  </si>
  <si>
    <t>①</t>
    <phoneticPr fontId="1"/>
  </si>
  <si>
    <t>②</t>
    <phoneticPr fontId="1"/>
  </si>
  <si>
    <t>④</t>
    <phoneticPr fontId="1"/>
  </si>
  <si>
    <t>⑥</t>
    <phoneticPr fontId="1"/>
  </si>
  <si>
    <t>⑦</t>
    <phoneticPr fontId="1"/>
  </si>
  <si>
    <t>⑧</t>
    <phoneticPr fontId="1"/>
  </si>
  <si>
    <t>⑨</t>
    <phoneticPr fontId="1"/>
  </si>
  <si>
    <t>単独施設としての映画館
(1,000㎡超)</t>
    <rPh sb="0" eb="2">
      <t>タンドク</t>
    </rPh>
    <rPh sb="2" eb="4">
      <t>シセツ</t>
    </rPh>
    <rPh sb="8" eb="11">
      <t>エイガカン</t>
    </rPh>
    <phoneticPr fontId="1"/>
  </si>
  <si>
    <t>① 大規模施設映画館</t>
    <rPh sb="2" eb="5">
      <t>ダイキボ</t>
    </rPh>
    <rPh sb="5" eb="7">
      <t>シセツ</t>
    </rPh>
    <rPh sb="7" eb="10">
      <t>エイガカン</t>
    </rPh>
    <phoneticPr fontId="1"/>
  </si>
  <si>
    <t>休業・時短営業等を決定する権限</t>
  </si>
  <si>
    <t>施設に入居する
映画館</t>
    <phoneticPr fontId="1"/>
  </si>
  <si>
    <t>権限あり</t>
    <rPh sb="0" eb="2">
      <t>ケンゲン</t>
    </rPh>
    <phoneticPr fontId="1"/>
  </si>
  <si>
    <t>② テナント等映画館</t>
    <rPh sb="6" eb="7">
      <t>トウ</t>
    </rPh>
    <rPh sb="7" eb="10">
      <t>エイガカン</t>
    </rPh>
    <phoneticPr fontId="1"/>
  </si>
  <si>
    <t>店舗の床面積
1,000㎡超</t>
    <rPh sb="0" eb="2">
      <t>テンポ</t>
    </rPh>
    <rPh sb="3" eb="6">
      <t>ユカメンセキ</t>
    </rPh>
    <rPh sb="13" eb="14">
      <t>チョウ</t>
    </rPh>
    <phoneticPr fontId="1"/>
  </si>
  <si>
    <t>権限なし</t>
    <rPh sb="0" eb="2">
      <t>ケンゲン</t>
    </rPh>
    <phoneticPr fontId="1"/>
  </si>
  <si>
    <t>(1)映画館の情報</t>
    <rPh sb="3" eb="6">
      <t>エイガカン</t>
    </rPh>
    <rPh sb="7" eb="9">
      <t>ジョウホウ</t>
    </rPh>
    <phoneticPr fontId="1"/>
  </si>
  <si>
    <t>〒</t>
    <phoneticPr fontId="1"/>
  </si>
  <si>
    <t>－</t>
    <phoneticPr fontId="1"/>
  </si>
  <si>
    <t>ホームページ
ＵＲＬ</t>
    <phoneticPr fontId="1"/>
  </si>
  <si>
    <t>パターン①</t>
    <phoneticPr fontId="1"/>
  </si>
  <si>
    <t>～</t>
    <phoneticPr fontId="1"/>
  </si>
  <si>
    <t>実際の</t>
    <phoneticPr fontId="1"/>
  </si>
  <si>
    <t>終了時間</t>
    <phoneticPr fontId="1"/>
  </si>
  <si>
    <t>～</t>
    <phoneticPr fontId="1"/>
  </si>
  <si>
    <t>*2　</t>
    <phoneticPr fontId="1"/>
  </si>
  <si>
    <t>*3　</t>
    <phoneticPr fontId="1"/>
  </si>
  <si>
    <t>パターン②</t>
    <phoneticPr fontId="1"/>
  </si>
  <si>
    <t>（</t>
    <phoneticPr fontId="1"/>
  </si>
  <si>
    <t>－</t>
    <phoneticPr fontId="1"/>
  </si>
  <si>
    <t>㎡）</t>
    <phoneticPr fontId="1"/>
  </si>
  <si>
    <t>÷</t>
    <phoneticPr fontId="1"/>
  </si>
  <si>
    <t>㎡＝</t>
    <phoneticPr fontId="1"/>
  </si>
  <si>
    <t>×</t>
    <phoneticPr fontId="1"/>
  </si>
  <si>
    <t>　㎡</t>
    <phoneticPr fontId="1"/>
  </si>
  <si>
    <t>Ｄ</t>
    <phoneticPr fontId="1"/>
  </si>
  <si>
    <t>Ｄ</t>
    <phoneticPr fontId="1"/>
  </si>
  <si>
    <t>　㎡</t>
    <phoneticPr fontId="1"/>
  </si>
  <si>
    <t>・</t>
    <phoneticPr fontId="1"/>
  </si>
  <si>
    <t>パターン</t>
    <phoneticPr fontId="1"/>
  </si>
  <si>
    <t>日</t>
    <phoneticPr fontId="1"/>
  </si>
  <si>
    <t>【飲食許可を有する場合のみ】
営業許可番号</t>
    <rPh sb="1" eb="3">
      <t>インショク</t>
    </rPh>
    <rPh sb="3" eb="5">
      <t>キョカ</t>
    </rPh>
    <rPh sb="6" eb="7">
      <t>ユウ</t>
    </rPh>
    <rPh sb="9" eb="11">
      <t>バアイ</t>
    </rPh>
    <rPh sb="15" eb="17">
      <t>エイギョウ</t>
    </rPh>
    <rPh sb="17" eb="19">
      <t>キョカ</t>
    </rPh>
    <rPh sb="19" eb="21">
      <t>バンゴウ</t>
    </rPh>
    <phoneticPr fontId="1"/>
  </si>
  <si>
    <r>
      <rPr>
        <sz val="12"/>
        <rFont val="ＭＳ ゴシック"/>
        <family val="3"/>
        <charset val="128"/>
      </rPr>
      <t>【飲食許可を有する場合のみ】</t>
    </r>
    <r>
      <rPr>
        <sz val="16"/>
        <rFont val="ＭＳ ゴシック"/>
        <family val="3"/>
        <charset val="128"/>
      </rPr>
      <t xml:space="preserve">
営業許可日</t>
    </r>
    <rPh sb="15" eb="17">
      <t>エイギョウ</t>
    </rPh>
    <rPh sb="17" eb="19">
      <t>キョカ</t>
    </rPh>
    <rPh sb="19" eb="20">
      <t>ビ</t>
    </rPh>
    <phoneticPr fontId="1"/>
  </si>
  <si>
    <t>大規模施設・イベント関連施設内のテナント事業者、出店者であることが分かる契約書等の写し</t>
    <phoneticPr fontId="1"/>
  </si>
  <si>
    <t>テナント等店舗全体の面積及び営業・休業の区分、一般消費者向け事業の用に直接供している部分と倉庫・事務所などの区分を確認できる店舗平面図・写真等の写し</t>
    <phoneticPr fontId="1"/>
  </si>
  <si>
    <t>定休日等の店休日を除く営業日に継続して休業・時短要請に協力しました。</t>
    <rPh sb="0" eb="3">
      <t>テイキュウビ</t>
    </rPh>
    <rPh sb="3" eb="4">
      <t>トウ</t>
    </rPh>
    <rPh sb="5" eb="6">
      <t>ミセ</t>
    </rPh>
    <rPh sb="6" eb="7">
      <t>ヤス</t>
    </rPh>
    <rPh sb="7" eb="8">
      <t>ヒ</t>
    </rPh>
    <rPh sb="9" eb="10">
      <t>ノゾ</t>
    </rPh>
    <rPh sb="11" eb="14">
      <t>エイギョウビ</t>
    </rPh>
    <rPh sb="15" eb="17">
      <t>ケイゾク</t>
    </rPh>
    <rPh sb="19" eb="21">
      <t>キュウギョウ</t>
    </rPh>
    <rPh sb="22" eb="24">
      <t>ジタン</t>
    </rPh>
    <rPh sb="24" eb="26">
      <t>ヨウセイ</t>
    </rPh>
    <rPh sb="27" eb="29">
      <t>キョウリョク</t>
    </rPh>
    <phoneticPr fontId="1"/>
  </si>
  <si>
    <t>時短要請対象期間に休業した場合は「△」を記入してください。</t>
    <phoneticPr fontId="1"/>
  </si>
  <si>
    <t>[時短要請期間中]　</t>
    <rPh sb="1" eb="3">
      <t>ジタン</t>
    </rPh>
    <rPh sb="3" eb="5">
      <t>ヨウセイ</t>
    </rPh>
    <rPh sb="5" eb="7">
      <t>キカン</t>
    </rPh>
    <rPh sb="7" eb="8">
      <t>チュウ</t>
    </rPh>
    <phoneticPr fontId="1"/>
  </si>
  <si>
    <t>（6/1～6/20)</t>
    <phoneticPr fontId="1"/>
  </si>
  <si>
    <t>Ｘ</t>
    <phoneticPr fontId="1"/>
  </si>
  <si>
    <t>Ｙ</t>
    <phoneticPr fontId="1"/>
  </si>
  <si>
    <t>20時まで</t>
    <rPh sb="2" eb="3">
      <t>ジ</t>
    </rPh>
    <phoneticPr fontId="1"/>
  </si>
  <si>
    <t>※時短要請時間を超える場合は短縮時間なし</t>
    <rPh sb="1" eb="3">
      <t>ジタン</t>
    </rPh>
    <rPh sb="3" eb="5">
      <t>ヨウセイ</t>
    </rPh>
    <rPh sb="5" eb="7">
      <t>ジカン</t>
    </rPh>
    <rPh sb="8" eb="9">
      <t>コ</t>
    </rPh>
    <rPh sb="11" eb="13">
      <t>バアイ</t>
    </rPh>
    <phoneticPr fontId="1"/>
  </si>
  <si>
    <t>(1)営業時間</t>
    <rPh sb="3" eb="5">
      <t>エイギョウ</t>
    </rPh>
    <rPh sb="5" eb="7">
      <t>ジカン</t>
    </rPh>
    <phoneticPr fontId="1"/>
  </si>
  <si>
    <t>②</t>
  </si>
  <si>
    <t>(2)テナント等映画館が入居する大規模施設の情報</t>
    <rPh sb="8" eb="11">
      <t>エイガカン</t>
    </rPh>
    <phoneticPr fontId="1"/>
  </si>
  <si>
    <t>（5/12～5/31)</t>
    <phoneticPr fontId="1"/>
  </si>
  <si>
    <t>計算対象ﾁｪｯｸ</t>
    <rPh sb="0" eb="2">
      <t>ケイサン</t>
    </rPh>
    <rPh sb="2" eb="4">
      <t>タイショウ</t>
    </rPh>
    <phoneticPr fontId="1"/>
  </si>
  <si>
    <t>○</t>
    <phoneticPr fontId="1"/>
  </si>
  <si>
    <t>店舗の床面積
1,000㎡以下</t>
    <rPh sb="0" eb="2">
      <t>テンポ</t>
    </rPh>
    <rPh sb="3" eb="6">
      <t>ユカメンセキ</t>
    </rPh>
    <rPh sb="13" eb="15">
      <t>イカ</t>
    </rPh>
    <phoneticPr fontId="1"/>
  </si>
  <si>
    <r>
      <t>※</t>
    </r>
    <r>
      <rPr>
        <sz val="16"/>
        <rFont val="ＭＳ ゴシック"/>
        <family val="3"/>
        <charset val="128"/>
      </rPr>
      <t>20時</t>
    </r>
    <r>
      <rPr>
        <sz val="16"/>
        <rFont val="ＭＳ ゴシック"/>
        <family val="2"/>
        <charset val="128"/>
      </rPr>
      <t>を超える場合は短縮時間なし</t>
    </r>
    <rPh sb="3" eb="4">
      <t>ジ</t>
    </rPh>
    <rPh sb="5" eb="6">
      <t>コ</t>
    </rPh>
    <rPh sb="8" eb="10">
      <t>バアイ</t>
    </rPh>
    <phoneticPr fontId="1"/>
  </si>
  <si>
    <r>
      <t>（内容を確認のうえ、各項目にチェックを入れてください。</t>
    </r>
    <r>
      <rPr>
        <sz val="16"/>
        <rFont val="ＭＳ ゴシック"/>
        <family val="3"/>
        <charset val="128"/>
      </rPr>
      <t>※全てにチェックがない場合は支給されません。</t>
    </r>
    <r>
      <rPr>
        <sz val="18"/>
        <rFont val="ＭＳ ゴシック"/>
        <family val="2"/>
        <charset val="128"/>
      </rPr>
      <t>）</t>
    </r>
    <phoneticPr fontId="1"/>
  </si>
  <si>
    <r>
      <t>・期間中の営業時間のパターンが３パターン以上ある場合は、</t>
    </r>
    <r>
      <rPr>
        <u/>
        <sz val="16"/>
        <rFont val="ＭＳ ゴシック"/>
        <family val="3"/>
        <charset val="128"/>
      </rPr>
      <t>別紙に記入してください</t>
    </r>
    <r>
      <rPr>
        <sz val="16"/>
        <rFont val="ＭＳ ゴシック"/>
        <family val="3"/>
        <charset val="128"/>
      </rPr>
      <t>。</t>
    </r>
    <rPh sb="1" eb="4">
      <t>キカンチュウ</t>
    </rPh>
    <rPh sb="5" eb="7">
      <t>エイギョウ</t>
    </rPh>
    <rPh sb="7" eb="9">
      <t>ジカン</t>
    </rPh>
    <rPh sb="20" eb="22">
      <t>イジョウ</t>
    </rPh>
    <rPh sb="24" eb="26">
      <t>バアイ</t>
    </rPh>
    <rPh sb="28" eb="30">
      <t>ベッシ</t>
    </rPh>
    <rPh sb="31" eb="33">
      <t>キニュウ</t>
    </rPh>
    <phoneticPr fontId="1"/>
  </si>
  <si>
    <t>*1,*2　24時間表記で記入してください。（例：深夜１時→25時）</t>
    <rPh sb="23" eb="24">
      <t>レイ</t>
    </rPh>
    <rPh sb="25" eb="27">
      <t>シンヤ</t>
    </rPh>
    <rPh sb="28" eb="29">
      <t>ジ</t>
    </rPh>
    <rPh sb="32" eb="33">
      <t>ジ</t>
    </rPh>
    <phoneticPr fontId="1"/>
  </si>
  <si>
    <t>区分</t>
    <rPh sb="0" eb="2">
      <t>クブン</t>
    </rPh>
    <phoneticPr fontId="1"/>
  </si>
  <si>
    <t>土日</t>
    <rPh sb="0" eb="2">
      <t>ドニチ</t>
    </rPh>
    <phoneticPr fontId="1"/>
  </si>
  <si>
    <t>平日</t>
    <rPh sb="0" eb="2">
      <t>ヘイジツ</t>
    </rPh>
    <phoneticPr fontId="1"/>
  </si>
  <si>
    <t>4/25～5/11</t>
    <phoneticPr fontId="1"/>
  </si>
  <si>
    <t>休業要請</t>
    <rPh sb="0" eb="2">
      <t>キュウギョウ</t>
    </rPh>
    <rPh sb="2" eb="4">
      <t>ヨウセイ</t>
    </rPh>
    <phoneticPr fontId="1"/>
  </si>
  <si>
    <t>5/12～5/31</t>
    <phoneticPr fontId="1"/>
  </si>
  <si>
    <t>6/1～6/20</t>
    <phoneticPr fontId="1"/>
  </si>
  <si>
    <t>テナント等
映画館</t>
    <rPh sb="4" eb="5">
      <t>トウ</t>
    </rPh>
    <rPh sb="6" eb="9">
      <t>エイガカン</t>
    </rPh>
    <phoneticPr fontId="1"/>
  </si>
  <si>
    <t>6/21～8/19</t>
    <phoneticPr fontId="1"/>
  </si>
  <si>
    <t>（6/1～6/20)</t>
    <phoneticPr fontId="1"/>
  </si>
  <si>
    <t>5/12～</t>
    <phoneticPr fontId="1"/>
  </si>
  <si>
    <t>6/21～</t>
    <phoneticPr fontId="1"/>
  </si>
  <si>
    <t>（6/21～8/19)</t>
    <phoneticPr fontId="1"/>
  </si>
  <si>
    <t>6/1～</t>
    <phoneticPr fontId="1"/>
  </si>
  <si>
    <t>21時まで</t>
    <rPh sb="2" eb="3">
      <t>ジ</t>
    </rPh>
    <phoneticPr fontId="1"/>
  </si>
  <si>
    <t>☆申請書を記入される前に確認をお願い致します。</t>
    <rPh sb="1" eb="4">
      <t>シンセイショ</t>
    </rPh>
    <rPh sb="5" eb="7">
      <t>キニュウ</t>
    </rPh>
    <rPh sb="10" eb="11">
      <t>マエ</t>
    </rPh>
    <rPh sb="12" eb="14">
      <t>カクニン</t>
    </rPh>
    <rPh sb="16" eb="17">
      <t>ネガ</t>
    </rPh>
    <rPh sb="18" eb="19">
      <t>イタ</t>
    </rPh>
    <phoneticPr fontId="1"/>
  </si>
  <si>
    <t>次のいずれかにチェック☑を入れてください</t>
    <rPh sb="0" eb="1">
      <t>ツギ</t>
    </rPh>
    <rPh sb="13" eb="14">
      <t>イ</t>
    </rPh>
    <phoneticPr fontId="1"/>
  </si>
  <si>
    <t>映画館
運営
事業者</t>
    <phoneticPr fontId="1"/>
  </si>
  <si>
    <r>
      <t>⇒</t>
    </r>
    <r>
      <rPr>
        <u/>
        <sz val="18"/>
        <color rgb="FFFF0000"/>
        <rFont val="ＭＳ ゴシック"/>
        <family val="3"/>
        <charset val="128"/>
      </rPr>
      <t>本申請書</t>
    </r>
    <r>
      <rPr>
        <sz val="18"/>
        <color rgb="FFFF0000"/>
        <rFont val="ＭＳ ゴシック"/>
        <family val="3"/>
        <charset val="128"/>
      </rPr>
      <t>を記入</t>
    </r>
    <rPh sb="1" eb="2">
      <t>ホン</t>
    </rPh>
    <rPh sb="2" eb="5">
      <t>シンセイショ</t>
    </rPh>
    <rPh sb="6" eb="8">
      <t>キニュウ</t>
    </rPh>
    <phoneticPr fontId="1"/>
  </si>
  <si>
    <r>
      <t>⇒</t>
    </r>
    <r>
      <rPr>
        <u/>
        <sz val="18"/>
        <rFont val="ＭＳ ゴシック"/>
        <family val="3"/>
        <charset val="128"/>
      </rPr>
      <t>様式３－１号</t>
    </r>
    <r>
      <rPr>
        <sz val="18"/>
        <rFont val="ＭＳ ゴシック"/>
        <family val="3"/>
        <charset val="128"/>
      </rPr>
      <t>を記入</t>
    </r>
    <rPh sb="1" eb="3">
      <t>ヨウシキ</t>
    </rPh>
    <rPh sb="6" eb="7">
      <t>ゴウ</t>
    </rPh>
    <rPh sb="8" eb="10">
      <t>キニュウ</t>
    </rPh>
    <phoneticPr fontId="1"/>
  </si>
  <si>
    <t>大規模施設運営者の休業・時短営業の通知（証明）、イベント関連施設運営者の無観客開催・時短営業等の証明</t>
    <phoneticPr fontId="1"/>
  </si>
  <si>
    <t>時短要請(※）</t>
    <rPh sb="0" eb="2">
      <t>ジタン</t>
    </rPh>
    <rPh sb="2" eb="4">
      <t>ヨウセイ</t>
    </rPh>
    <phoneticPr fontId="1"/>
  </si>
  <si>
    <t>時短要請(※)</t>
    <rPh sb="0" eb="2">
      <t>ジタン</t>
    </rPh>
    <rPh sb="2" eb="4">
      <t>ヨウセイ</t>
    </rPh>
    <phoneticPr fontId="1"/>
  </si>
  <si>
    <t>20時又は21時まで</t>
    <rPh sb="2" eb="3">
      <t>ジ</t>
    </rPh>
    <rPh sb="3" eb="4">
      <t>マタ</t>
    </rPh>
    <rPh sb="7" eb="8">
      <t>ジ</t>
    </rPh>
    <phoneticPr fontId="1"/>
  </si>
  <si>
    <t>5/12～6/20は、20時までの時短分が協力金の対象です。20時以前に</t>
    <rPh sb="13" eb="14">
      <t>ジ</t>
    </rPh>
    <rPh sb="17" eb="19">
      <t>ジタン</t>
    </rPh>
    <rPh sb="19" eb="20">
      <t>ブン</t>
    </rPh>
    <rPh sb="21" eb="24">
      <t>キョウリョクキン</t>
    </rPh>
    <rPh sb="25" eb="27">
      <t>タイショウ</t>
    </rPh>
    <phoneticPr fontId="1"/>
  </si>
  <si>
    <t>営業を終了した場合は、実際の終了時間にかかわらず通常の営業終了時間から20時まで短縮した時間となります。
ただし、イベント関連施設内のテナント等映画館は、20時を21時に読み替えますので、下のボックスにチェック☑してください。</t>
    <rPh sb="79" eb="80">
      <t>ジ</t>
    </rPh>
    <rPh sb="85" eb="86">
      <t>ヨ</t>
    </rPh>
    <rPh sb="87" eb="88">
      <t>カ</t>
    </rPh>
    <rPh sb="94" eb="95">
      <t>シタ</t>
    </rPh>
    <phoneticPr fontId="1"/>
  </si>
  <si>
    <t>短縮時間
Ｙⅰ（*4）</t>
    <rPh sb="0" eb="2">
      <t>タンシュク</t>
    </rPh>
    <rPh sb="2" eb="4">
      <t>ジカン</t>
    </rPh>
    <phoneticPr fontId="1"/>
  </si>
  <si>
    <t>*4　</t>
    <phoneticPr fontId="1"/>
  </si>
  <si>
    <t>6/21～8/19は、21時までの時短分が協力金の対象です。ただし、</t>
    <rPh sb="13" eb="14">
      <t>ジ</t>
    </rPh>
    <rPh sb="17" eb="19">
      <t>ジタン</t>
    </rPh>
    <rPh sb="19" eb="20">
      <t>ブン</t>
    </rPh>
    <rPh sb="21" eb="24">
      <t>キョウリョクキン</t>
    </rPh>
    <rPh sb="25" eb="27">
      <t>タイショウ</t>
    </rPh>
    <phoneticPr fontId="1"/>
  </si>
  <si>
    <t>時短要請時間</t>
    <rPh sb="0" eb="2">
      <t>ジタン</t>
    </rPh>
    <rPh sb="2" eb="4">
      <t>ヨウセイ</t>
    </rPh>
    <rPh sb="4" eb="6">
      <t>ジカン</t>
    </rPh>
    <phoneticPr fontId="1"/>
  </si>
  <si>
    <t>※イベント関連施設内のテ</t>
    <rPh sb="5" eb="7">
      <t>カンレン</t>
    </rPh>
    <rPh sb="7" eb="9">
      <t>シセツ</t>
    </rPh>
    <rPh sb="9" eb="10">
      <t>ナイ</t>
    </rPh>
    <phoneticPr fontId="1"/>
  </si>
  <si>
    <t>ナント等映画館以外は対象外</t>
    <phoneticPr fontId="1"/>
  </si>
  <si>
    <t>※時短要請は20時まで。ただし、6/1以降は、イベント開催時のイベント関連施設内のテナント等映画館は21時まで。</t>
    <rPh sb="1" eb="3">
      <t>ジタン</t>
    </rPh>
    <rPh sb="3" eb="5">
      <t>ヨウセイ</t>
    </rPh>
    <rPh sb="8" eb="9">
      <t>ジ</t>
    </rPh>
    <rPh sb="19" eb="21">
      <t>イコウ</t>
    </rPh>
    <rPh sb="45" eb="46">
      <t>トウ</t>
    </rPh>
    <rPh sb="46" eb="49">
      <t>エイガカン</t>
    </rPh>
    <rPh sb="52" eb="53">
      <t>ジ</t>
    </rPh>
    <phoneticPr fontId="1"/>
  </si>
  <si>
    <t>時短状況</t>
    <rPh sb="0" eb="2">
      <t>ジタン</t>
    </rPh>
    <rPh sb="2" eb="4">
      <t>ジョウキョウ</t>
    </rPh>
    <phoneticPr fontId="1"/>
  </si>
  <si>
    <r>
      <t xml:space="preserve">一日あたり
支給額
</t>
    </r>
    <r>
      <rPr>
        <sz val="14"/>
        <rFont val="ＭＳ ゴシック"/>
        <family val="3"/>
        <charset val="128"/>
      </rPr>
      <t>(γ＝α×β)</t>
    </r>
    <rPh sb="0" eb="2">
      <t>イチニチ</t>
    </rPh>
    <rPh sb="6" eb="9">
      <t>シキュウガク</t>
    </rPh>
    <phoneticPr fontId="1"/>
  </si>
  <si>
    <t>テナント等
映画館
運営事業者
（α）</t>
    <rPh sb="4" eb="5">
      <t>トウ</t>
    </rPh>
    <rPh sb="6" eb="9">
      <t>エイガカン</t>
    </rPh>
    <rPh sb="10" eb="12">
      <t>ウンエイ</t>
    </rPh>
    <rPh sb="12" eb="15">
      <t>ジギョウシャ</t>
    </rPh>
    <phoneticPr fontId="1"/>
  </si>
  <si>
    <t>次のいずれかにチェック☑を入れ、区分に応じて別記の太枠部分に必要事項を記入してください。</t>
    <rPh sb="0" eb="1">
      <t>ツギ</t>
    </rPh>
    <rPh sb="13" eb="14">
      <t>イ</t>
    </rPh>
    <rPh sb="16" eb="18">
      <t>クブン</t>
    </rPh>
    <rPh sb="19" eb="20">
      <t>オウ</t>
    </rPh>
    <rPh sb="22" eb="23">
      <t>ベツ</t>
    </rPh>
    <rPh sb="25" eb="27">
      <t>フトワク</t>
    </rPh>
    <rPh sb="27" eb="29">
      <t>ブブン</t>
    </rPh>
    <rPh sb="30" eb="32">
      <t>ヒツヨウ</t>
    </rPh>
    <rPh sb="32" eb="34">
      <t>ジコウ</t>
    </rPh>
    <rPh sb="35" eb="37">
      <t>キニュウ</t>
    </rPh>
    <phoneticPr fontId="1"/>
  </si>
  <si>
    <t>地域</t>
    <rPh sb="0" eb="2">
      <t>チイキ</t>
    </rPh>
    <phoneticPr fontId="1"/>
  </si>
  <si>
    <t>6/21～7/11</t>
    <phoneticPr fontId="1"/>
  </si>
  <si>
    <t>7/12～7/31</t>
    <phoneticPr fontId="1"/>
  </si>
  <si>
    <t>8/1</t>
    <phoneticPr fontId="1"/>
  </si>
  <si>
    <t>Ｂ</t>
    <phoneticPr fontId="1"/>
  </si>
  <si>
    <t>※</t>
  </si>
  <si>
    <t>イベント関連施設におけるテナント等映画館である</t>
    <rPh sb="4" eb="6">
      <t>カンレン</t>
    </rPh>
    <rPh sb="6" eb="8">
      <t>シセツ</t>
    </rPh>
    <rPh sb="16" eb="17">
      <t>トウ</t>
    </rPh>
    <rPh sb="17" eb="20">
      <t>エイガカン</t>
    </rPh>
    <phoneticPr fontId="1"/>
  </si>
  <si>
    <r>
      <t>「時短状況」欄には、</t>
    </r>
    <r>
      <rPr>
        <sz val="18"/>
        <rFont val="ＭＳ ゴシック"/>
        <family val="3"/>
        <charset val="128"/>
      </rPr>
      <t>「６」</t>
    </r>
    <r>
      <rPr>
        <sz val="18"/>
        <rFont val="ＭＳ ゴシック"/>
        <family val="2"/>
        <charset val="128"/>
      </rPr>
      <t>のパターン及び時短比率を記入してください。</t>
    </r>
    <rPh sb="1" eb="3">
      <t>ジタン</t>
    </rPh>
    <rPh sb="3" eb="5">
      <t>ジョウキョウ</t>
    </rPh>
    <rPh sb="6" eb="7">
      <t>ラン</t>
    </rPh>
    <rPh sb="18" eb="19">
      <t>オヨ</t>
    </rPh>
    <rPh sb="20" eb="22">
      <t>ジタン</t>
    </rPh>
    <rPh sb="22" eb="24">
      <t>ヒリツ</t>
    </rPh>
    <rPh sb="25" eb="27">
      <t>キニュウ</t>
    </rPh>
    <phoneticPr fontId="1"/>
  </si>
  <si>
    <t>◆テナント等映画館運営事業者</t>
    <rPh sb="5" eb="6">
      <t>トウ</t>
    </rPh>
    <rPh sb="6" eb="9">
      <t>エイガカン</t>
    </rPh>
    <rPh sb="9" eb="11">
      <t>ウンエイ</t>
    </rPh>
    <rPh sb="11" eb="14">
      <t>ジギョウシャ</t>
    </rPh>
    <phoneticPr fontId="1"/>
  </si>
  <si>
    <r>
      <t>※</t>
    </r>
    <r>
      <rPr>
        <u/>
        <sz val="16"/>
        <rFont val="ＭＳ ゴシック"/>
        <family val="3"/>
        <charset val="128"/>
      </rPr>
      <t>6/21～8/19の協力金は、イベント開催時のイベント関連施設内のテナント等映画館に限ります。</t>
    </r>
    <rPh sb="11" eb="14">
      <t>キョウリョクキン</t>
    </rPh>
    <rPh sb="43" eb="44">
      <t>カギ</t>
    </rPh>
    <phoneticPr fontId="1"/>
  </si>
  <si>
    <r>
      <rPr>
        <u/>
        <sz val="16"/>
        <rFont val="ＭＳ ゴシック"/>
        <family val="3"/>
        <charset val="128"/>
      </rPr>
      <t>イベント開催時のイベント関連施設内のテナント等映画館に限ります</t>
    </r>
    <r>
      <rPr>
        <sz val="16"/>
        <rFont val="ＭＳ ゴシック"/>
        <family val="3"/>
        <charset val="128"/>
      </rPr>
      <t>ので、該当する場合は、下のボックスにチェック☑してください。</t>
    </r>
    <phoneticPr fontId="1"/>
  </si>
  <si>
    <r>
      <t xml:space="preserve">別　記
</t>
    </r>
    <r>
      <rPr>
        <sz val="18"/>
        <rFont val="ＭＳ ゴシック"/>
        <family val="3"/>
        <charset val="128"/>
      </rPr>
      <t>（区分Ａ）</t>
    </r>
    <rPh sb="0" eb="1">
      <t>ベツ</t>
    </rPh>
    <rPh sb="2" eb="3">
      <t>キ</t>
    </rPh>
    <rPh sb="5" eb="7">
      <t>クブン</t>
    </rPh>
    <phoneticPr fontId="1"/>
  </si>
  <si>
    <r>
      <t xml:space="preserve">別　記
</t>
    </r>
    <r>
      <rPr>
        <sz val="18"/>
        <rFont val="ＭＳ ゴシック"/>
        <family val="3"/>
        <charset val="128"/>
      </rPr>
      <t>（区分Ｂ）</t>
    </r>
    <rPh sb="0" eb="1">
      <t>ベツ</t>
    </rPh>
    <rPh sb="2" eb="3">
      <t>キ</t>
    </rPh>
    <rPh sb="5" eb="7">
      <t>クブン</t>
    </rPh>
    <phoneticPr fontId="1"/>
  </si>
  <si>
    <r>
      <t xml:space="preserve">別　記
</t>
    </r>
    <r>
      <rPr>
        <sz val="18"/>
        <rFont val="ＭＳ ゴシック"/>
        <family val="3"/>
        <charset val="128"/>
      </rPr>
      <t>（区分Ｃ）</t>
    </r>
    <rPh sb="0" eb="1">
      <t>ベツ</t>
    </rPh>
    <rPh sb="2" eb="3">
      <t>キ</t>
    </rPh>
    <rPh sb="5" eb="7">
      <t>クブン</t>
    </rPh>
    <phoneticPr fontId="1"/>
  </si>
  <si>
    <t>大規模施設・イベント関連施設の全体面積がわかる資料</t>
    <phoneticPr fontId="1"/>
  </si>
  <si>
    <t>4/25～6/20</t>
    <phoneticPr fontId="1"/>
  </si>
  <si>
    <t>8/2～8/19</t>
    <phoneticPr fontId="1"/>
  </si>
  <si>
    <t>Ａ</t>
    <phoneticPr fontId="1"/>
  </si>
  <si>
    <t>神戸市、尼崎市、西宮市、芦屋市、伊丹市、宝塚市、川西市、三田市、猪名川町、明石市</t>
    <rPh sb="0" eb="3">
      <t>コウベシ</t>
    </rPh>
    <rPh sb="4" eb="7">
      <t>アマガサキシ</t>
    </rPh>
    <rPh sb="8" eb="11">
      <t>ニシノミヤシ</t>
    </rPh>
    <rPh sb="12" eb="14">
      <t>アシヤ</t>
    </rPh>
    <rPh sb="14" eb="15">
      <t>シ</t>
    </rPh>
    <rPh sb="16" eb="19">
      <t>イタミシ</t>
    </rPh>
    <rPh sb="20" eb="23">
      <t>タカラヅカシ</t>
    </rPh>
    <rPh sb="24" eb="27">
      <t>カワニシシ</t>
    </rPh>
    <rPh sb="28" eb="31">
      <t>サンダシ</t>
    </rPh>
    <rPh sb="32" eb="35">
      <t>イナガワ</t>
    </rPh>
    <rPh sb="35" eb="36">
      <t>チョウ</t>
    </rPh>
    <phoneticPr fontId="1"/>
  </si>
  <si>
    <t>○</t>
    <phoneticPr fontId="1"/>
  </si>
  <si>
    <t>加古川市、高砂市、稲美町、播磨町、姫路市</t>
    <rPh sb="0" eb="4">
      <t>カコガワシ</t>
    </rPh>
    <rPh sb="5" eb="8">
      <t>タカサゴシ</t>
    </rPh>
    <rPh sb="9" eb="12">
      <t>イナミチョウ</t>
    </rPh>
    <rPh sb="13" eb="15">
      <t>ハリマ</t>
    </rPh>
    <rPh sb="15" eb="16">
      <t>チョウ</t>
    </rPh>
    <rPh sb="17" eb="20">
      <t>ヒメジシ</t>
    </rPh>
    <phoneticPr fontId="1"/>
  </si>
  <si>
    <t>×</t>
    <phoneticPr fontId="1"/>
  </si>
  <si>
    <t>Ｃ</t>
    <phoneticPr fontId="1"/>
  </si>
  <si>
    <t>西脇市、三木市、小野市、加西市、加東市、多可町、神河町、市川町、福崎町、相生市、たつの市、赤穂市、宍粟市、太子町、上郡町、佐用町、豊岡市、養父市、朝来市、香美町、新温泉町、丹波篠山市、丹波市、洲本市、南あわじ市、淡路市</t>
    <rPh sb="36" eb="39">
      <t>アイオイシ</t>
    </rPh>
    <rPh sb="43" eb="44">
      <t>シ</t>
    </rPh>
    <rPh sb="45" eb="48">
      <t>アコウシ</t>
    </rPh>
    <rPh sb="49" eb="52">
      <t>シソウシ</t>
    </rPh>
    <rPh sb="53" eb="56">
      <t>タイシチョウ</t>
    </rPh>
    <rPh sb="57" eb="60">
      <t>カミゴオリチョウ</t>
    </rPh>
    <rPh sb="61" eb="63">
      <t>サヨウ</t>
    </rPh>
    <rPh sb="63" eb="64">
      <t>チョウ</t>
    </rPh>
    <rPh sb="65" eb="68">
      <t>トヨオカシ</t>
    </rPh>
    <rPh sb="69" eb="72">
      <t>ヤブシ</t>
    </rPh>
    <rPh sb="73" eb="76">
      <t>アサゴシ</t>
    </rPh>
    <rPh sb="77" eb="80">
      <t>カミチョウ</t>
    </rPh>
    <rPh sb="81" eb="84">
      <t>シンオンセン</t>
    </rPh>
    <rPh sb="84" eb="85">
      <t>チョウ</t>
    </rPh>
    <rPh sb="86" eb="88">
      <t>タンバ</t>
    </rPh>
    <rPh sb="88" eb="91">
      <t>ササヤマシ</t>
    </rPh>
    <rPh sb="92" eb="95">
      <t>タンバイチ</t>
    </rPh>
    <phoneticPr fontId="1"/>
  </si>
  <si>
    <t>○</t>
    <phoneticPr fontId="1"/>
  </si>
  <si>
    <t>×</t>
    <phoneticPr fontId="1"/>
  </si>
  <si>
    <t>【対象地域：神戸市、尼崎市、西宮市、芦屋市、伊丹市、宝塚市、川西市、三田市、猪名川町、明石市】</t>
    <rPh sb="1" eb="3">
      <t>タイショウ</t>
    </rPh>
    <rPh sb="3" eb="5">
      <t>チイキ</t>
    </rPh>
    <phoneticPr fontId="1"/>
  </si>
  <si>
    <t>【対象地域：加古川市、高砂市、稲美町、播磨町、姫路市】</t>
    <rPh sb="1" eb="3">
      <t>タイショウ</t>
    </rPh>
    <rPh sb="3" eb="5">
      <t>チイキ</t>
    </rPh>
    <phoneticPr fontId="1"/>
  </si>
  <si>
    <t>【対象地域：西脇市、三木市、小野市、加西市、加東市、多可町、神河町、市川町、福崎町、相生市、たつの市、赤穂市、宍粟市、太子町、上郡町、佐用町、豊岡市、養父市、朝来市、香美町、新温泉町、丹波篠山市、丹波市、洲本市、南あわじ市、淡路市】</t>
    <rPh sb="1" eb="3">
      <t>タイショウ</t>
    </rPh>
    <rPh sb="3" eb="5">
      <t>チイキ</t>
    </rPh>
    <phoneticPr fontId="1"/>
  </si>
  <si>
    <t>〔要請内容等〕</t>
    <rPh sb="1" eb="3">
      <t>ヨウセイ</t>
    </rPh>
    <rPh sb="3" eb="5">
      <t>ナイヨウ</t>
    </rPh>
    <rPh sb="5" eb="6">
      <t>トウ</t>
    </rPh>
    <phoneticPr fontId="1"/>
  </si>
  <si>
    <t>ント等映画館以外は対象外</t>
    <phoneticPr fontId="1"/>
  </si>
  <si>
    <t>※イベント関連施設内のテナ</t>
    <rPh sb="5" eb="7">
      <t>カンレン</t>
    </rPh>
    <rPh sb="7" eb="9">
      <t>シセツ</t>
    </rPh>
    <rPh sb="9" eb="10">
      <t>ナイ</t>
    </rPh>
    <phoneticPr fontId="1"/>
  </si>
  <si>
    <t>（テナント等映画館運営事業者用）【第１期：令和3年4月25日～8月19日実施分】</t>
    <rPh sb="5" eb="6">
      <t>トウ</t>
    </rPh>
    <rPh sb="6" eb="9">
      <t>エイガカン</t>
    </rPh>
    <rPh sb="9" eb="11">
      <t>ウンエイ</t>
    </rPh>
    <rPh sb="11" eb="14">
      <t>ジギョウシャ</t>
    </rPh>
    <rPh sb="14" eb="15">
      <t>ヨウ</t>
    </rPh>
    <rPh sb="15" eb="16">
      <t>セヨウ</t>
    </rPh>
    <phoneticPr fontId="1"/>
  </si>
  <si>
    <t>時短（休業）面積</t>
    <rPh sb="0" eb="2">
      <t>ジタン</t>
    </rPh>
    <rPh sb="3" eb="5">
      <t>キュウギョウ</t>
    </rPh>
    <rPh sb="6" eb="8">
      <t>メンセキ</t>
    </rPh>
    <phoneticPr fontId="1"/>
  </si>
  <si>
    <t>してください。</t>
    <phoneticPr fontId="1"/>
  </si>
  <si>
    <t>次の場合は「※」を記入してください。</t>
    <rPh sb="0" eb="1">
      <t>ツギ</t>
    </rPh>
    <rPh sb="2" eb="4">
      <t>バアイ</t>
    </rPh>
    <rPh sb="9" eb="11">
      <t>キニュウ</t>
    </rPh>
    <phoneticPr fontId="1"/>
  </si>
  <si>
    <t>①通常の営業終了時間が時短要請時間以前のため、通常通り営業しても時短営業に該当しない日</t>
    <phoneticPr fontId="1"/>
  </si>
  <si>
    <t>③(6/21以降のみ)テナント等映画館がイベント関連施設以外に入居する場合</t>
    <rPh sb="6" eb="8">
      <t>イコウ</t>
    </rPh>
    <rPh sb="15" eb="16">
      <t>トウ</t>
    </rPh>
    <rPh sb="16" eb="19">
      <t>エイガカン</t>
    </rPh>
    <rPh sb="35" eb="37">
      <t>バアイ</t>
    </rPh>
    <phoneticPr fontId="1"/>
  </si>
  <si>
    <t>テナント等が入居する施設の名称</t>
    <rPh sb="4" eb="5">
      <t>トウ</t>
    </rPh>
    <rPh sb="6" eb="8">
      <t>ニュウキョ</t>
    </rPh>
    <rPh sb="10" eb="12">
      <t>シセツ</t>
    </rPh>
    <rPh sb="13" eb="15">
      <t>メイショウ</t>
    </rPh>
    <phoneticPr fontId="1"/>
  </si>
  <si>
    <t>イベント開催時のイベント関連施設内のテナント等映画館である</t>
    <rPh sb="4" eb="6">
      <t>カイサイ</t>
    </rPh>
    <rPh sb="6" eb="7">
      <t>ジ</t>
    </rPh>
    <rPh sb="12" eb="14">
      <t>カンレン</t>
    </rPh>
    <rPh sb="14" eb="16">
      <t>シセツ</t>
    </rPh>
    <rPh sb="16" eb="17">
      <t>ナイ</t>
    </rPh>
    <rPh sb="22" eb="23">
      <t>トウ</t>
    </rPh>
    <rPh sb="23" eb="26">
      <t>エイガカン</t>
    </rPh>
    <phoneticPr fontId="1"/>
  </si>
  <si>
    <r>
      <rPr>
        <u/>
        <sz val="16"/>
        <rFont val="ＭＳ ゴシック"/>
        <family val="3"/>
        <charset val="128"/>
      </rPr>
      <t>イベント開催時のイベント関連施設内のテナント等映画館に限ります</t>
    </r>
    <r>
      <rPr>
        <sz val="16"/>
        <rFont val="ＭＳ ゴシック"/>
        <family val="3"/>
        <charset val="128"/>
      </rPr>
      <t>ので、該当する場合は、下のボックスにチェック☑してください。</t>
    </r>
    <phoneticPr fontId="1"/>
  </si>
  <si>
    <t>②(6/21以降のみ)テナント等映画館が入居するイベント関連施設において、イベントを開催しない日</t>
    <rPh sb="20" eb="22">
      <t>ニュウキョ</t>
    </rPh>
    <rPh sb="28" eb="30">
      <t>カンレン</t>
    </rPh>
    <rPh sb="30" eb="32">
      <t>シセツ</t>
    </rPh>
    <phoneticPr fontId="1"/>
  </si>
  <si>
    <t>※項目「１」～「５」については、電子申請フォームにおいて入力してください。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</si>
</sst>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Red]\-#,##0.0"/>
    <numFmt numFmtId="177" formatCode="0.0&quot;万&quot;&quot;円&quot;"/>
    <numFmt numFmtId="178" formatCode="0;\-0;0"/>
    <numFmt numFmtId="179" formatCode="00;\-00;00"/>
    <numFmt numFmtId="180" formatCode="General;;0"/>
    <numFmt numFmtId="181" formatCode="0.00;;0.00"/>
    <numFmt numFmtId="182" formatCode="0.000"/>
    <numFmt numFmtId="183" formatCode="#,##0.000;[Red]\-#,##0.000;0.000"/>
    <numFmt numFmtId="184" formatCode="General&quot;万&quot;&quot;円&quot;"/>
  </numFmts>
  <fonts count="53">
    <font>
      <sz val="12"/>
      <color theme="1"/>
      <name val="ＭＳ ゴシック"/>
      <family val="2"/>
      <charset val="128"/>
    </font>
    <font>
      <sz val="6"/>
      <name val="ＭＳ ゴシック"/>
      <family val="2"/>
      <charset val="128"/>
    </font>
    <font>
      <sz val="16"/>
      <name val="ＭＳ ゴシック"/>
      <family val="2"/>
      <charset val="128"/>
    </font>
    <font>
      <sz val="16"/>
      <name val="ＭＳ ゴシック"/>
      <family val="3"/>
      <charset val="128"/>
    </font>
    <font>
      <sz val="22"/>
      <name val="ＭＳ ゴシック"/>
      <family val="2"/>
      <charset val="128"/>
    </font>
    <font>
      <sz val="22"/>
      <name val="ＭＳ ゴシック"/>
      <family val="3"/>
      <charset val="128"/>
    </font>
    <font>
      <sz val="18"/>
      <name val="ＭＳ Ｐゴシック"/>
      <family val="3"/>
      <charset val="128"/>
    </font>
    <font>
      <u/>
      <sz val="18"/>
      <name val="ＭＳ Ｐゴシック"/>
      <family val="3"/>
      <charset val="128"/>
    </font>
    <font>
      <sz val="14"/>
      <name val="HG丸ｺﾞｼｯｸM-PRO"/>
      <family val="3"/>
      <charset val="128"/>
    </font>
    <font>
      <sz val="14"/>
      <name val="ＭＳ ゴシック"/>
      <family val="3"/>
      <charset val="128"/>
    </font>
    <font>
      <sz val="18"/>
      <name val="ＭＳ ゴシック"/>
      <family val="3"/>
      <charset val="128"/>
    </font>
    <font>
      <sz val="24"/>
      <name val="ＭＳ ゴシック"/>
      <family val="3"/>
      <charset val="128"/>
    </font>
    <font>
      <b/>
      <sz val="18"/>
      <name val="HGS創英角ｺﾞｼｯｸUB"/>
      <family val="3"/>
      <charset val="128"/>
    </font>
    <font>
      <sz val="17"/>
      <name val="ＭＳ Ｐゴシック"/>
      <family val="3"/>
      <charset val="128"/>
    </font>
    <font>
      <sz val="18"/>
      <name val="ＭＳ ゴシック"/>
      <family val="2"/>
      <charset val="128"/>
    </font>
    <font>
      <b/>
      <sz val="16"/>
      <name val="ＭＳ ゴシック"/>
      <family val="3"/>
      <charset val="128"/>
    </font>
    <font>
      <sz val="12"/>
      <color theme="1"/>
      <name val="ＭＳ ゴシック"/>
      <family val="2"/>
      <charset val="128"/>
    </font>
    <font>
      <sz val="18"/>
      <name val="HGS創英角ｺﾞｼｯｸUB"/>
      <family val="3"/>
      <charset val="128"/>
    </font>
    <font>
      <sz val="11"/>
      <color indexed="81"/>
      <name val="MS P ゴシック"/>
      <family val="3"/>
      <charset val="128"/>
    </font>
    <font>
      <sz val="12"/>
      <name val="ＭＳ ゴシック"/>
      <family val="3"/>
      <charset val="128"/>
    </font>
    <font>
      <sz val="24"/>
      <name val="ＭＳ ゴシック"/>
      <family val="2"/>
      <charset val="128"/>
    </font>
    <font>
      <sz val="20"/>
      <name val="ＭＳ ゴシック"/>
      <family val="3"/>
      <charset val="128"/>
    </font>
    <font>
      <b/>
      <sz val="28"/>
      <name val="HGS創英角ｺﾞｼｯｸUB"/>
      <family val="3"/>
      <charset val="128"/>
    </font>
    <font>
      <sz val="22"/>
      <name val="HGS創英角ｺﾞｼｯｸUB"/>
      <family val="3"/>
      <charset val="128"/>
    </font>
    <font>
      <sz val="20"/>
      <name val="HG創英角ｺﾞｼｯｸUB"/>
      <family val="3"/>
      <charset val="128"/>
    </font>
    <font>
      <sz val="20"/>
      <name val="ＭＳ ゴシック"/>
      <family val="2"/>
      <charset val="128"/>
    </font>
    <font>
      <sz val="16"/>
      <name val="ＭＳ Ｐゴシック"/>
      <family val="3"/>
      <charset val="128"/>
    </font>
    <font>
      <sz val="20"/>
      <name val="HGS創英角ｺﾞｼｯｸUB"/>
      <family val="3"/>
      <charset val="128"/>
    </font>
    <font>
      <b/>
      <i/>
      <sz val="16"/>
      <name val="メイリオ"/>
      <family val="3"/>
      <charset val="128"/>
    </font>
    <font>
      <i/>
      <sz val="16"/>
      <name val="ＭＳ ゴシック"/>
      <family val="3"/>
      <charset val="128"/>
    </font>
    <font>
      <sz val="9"/>
      <name val="ＭＳ ゴシック"/>
      <family val="3"/>
      <charset val="128"/>
    </font>
    <font>
      <sz val="14"/>
      <name val="ＭＳ ゴシック"/>
      <family val="2"/>
      <charset val="128"/>
    </font>
    <font>
      <b/>
      <sz val="20"/>
      <name val="HGS創英角ｺﾞｼｯｸUB"/>
      <family val="3"/>
      <charset val="128"/>
    </font>
    <font>
      <u/>
      <sz val="16"/>
      <name val="ＭＳ ゴシック"/>
      <family val="3"/>
      <charset val="128"/>
    </font>
    <font>
      <b/>
      <sz val="18"/>
      <name val="ＭＳ ゴシック"/>
      <family val="3"/>
      <charset val="128"/>
    </font>
    <font>
      <b/>
      <sz val="22"/>
      <name val="ＭＳ ゴシック"/>
      <family val="3"/>
      <charset val="128"/>
    </font>
    <font>
      <sz val="17"/>
      <name val="ＭＳ ゴシック"/>
      <family val="3"/>
      <charset val="128"/>
    </font>
    <font>
      <u/>
      <sz val="18"/>
      <name val="ＭＳ ゴシック"/>
      <family val="3"/>
      <charset val="128"/>
    </font>
    <font>
      <b/>
      <sz val="24"/>
      <color theme="0"/>
      <name val="HGS創英角ｺﾞｼｯｸUB"/>
      <family val="3"/>
      <charset val="128"/>
    </font>
    <font>
      <b/>
      <sz val="26"/>
      <name val="HGS創英角ｺﾞｼｯｸUB"/>
      <family val="3"/>
      <charset val="128"/>
    </font>
    <font>
      <sz val="17"/>
      <name val="ＭＳ ゴシック"/>
      <family val="2"/>
      <charset val="128"/>
    </font>
    <font>
      <sz val="12"/>
      <name val="ＭＳ ゴシック"/>
      <family val="2"/>
      <charset val="128"/>
    </font>
    <font>
      <b/>
      <sz val="20"/>
      <name val="ＭＳ ゴシック"/>
      <family val="3"/>
      <charset val="128"/>
    </font>
    <font>
      <sz val="14"/>
      <color indexed="81"/>
      <name val="MS P ゴシック"/>
      <family val="3"/>
      <charset val="128"/>
    </font>
    <font>
      <sz val="16"/>
      <color rgb="FFFF0000"/>
      <name val="ＭＳ ゴシック"/>
      <family val="3"/>
      <charset val="128"/>
    </font>
    <font>
      <b/>
      <sz val="20"/>
      <color rgb="FFFF0000"/>
      <name val="ＭＳ ゴシック"/>
      <family val="3"/>
      <charset val="128"/>
    </font>
    <font>
      <sz val="18"/>
      <color rgb="FFFF0000"/>
      <name val="ＭＳ ゴシック"/>
      <family val="3"/>
      <charset val="128"/>
    </font>
    <font>
      <b/>
      <sz val="28"/>
      <color rgb="FFFF0000"/>
      <name val="HGS創英角ｺﾞｼｯｸUB"/>
      <family val="3"/>
      <charset val="128"/>
    </font>
    <font>
      <u/>
      <sz val="16"/>
      <color rgb="FFFF0000"/>
      <name val="ＭＳ ゴシック"/>
      <family val="3"/>
      <charset val="128"/>
    </font>
    <font>
      <u/>
      <sz val="18"/>
      <color rgb="FFFF0000"/>
      <name val="ＭＳ ゴシック"/>
      <family val="3"/>
      <charset val="128"/>
    </font>
    <font>
      <sz val="18"/>
      <name val="游ゴシック Light"/>
      <family val="3"/>
      <charset val="128"/>
    </font>
    <font>
      <sz val="20"/>
      <name val="游ゴシック Light"/>
      <family val="3"/>
      <charset val="128"/>
    </font>
    <font>
      <sz val="16"/>
      <name val="游ゴシック Light"/>
      <family val="3"/>
      <charset val="128"/>
    </font>
  </fonts>
  <fills count="10">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00FF"/>
        <bgColor indexed="64"/>
      </patternFill>
    </fill>
    <fill>
      <patternFill patternType="solid">
        <fgColor rgb="FF66CCFF"/>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right style="dotted">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Up="1">
      <left style="dotted">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right style="dotted">
        <color indexed="64"/>
      </right>
      <top style="thin">
        <color indexed="64"/>
      </top>
      <bottom style="thin">
        <color indexed="64"/>
      </bottom>
      <diagonal/>
    </border>
    <border diagonalUp="1">
      <left style="thin">
        <color indexed="64"/>
      </left>
      <right/>
      <top style="thin">
        <color indexed="64"/>
      </top>
      <bottom style="dotted">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right/>
      <top style="thin">
        <color indexed="64"/>
      </top>
      <bottom style="thin">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medium">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98">
    <xf numFmtId="0" fontId="0" fillId="0" borderId="0" xfId="0">
      <alignment vertical="center"/>
    </xf>
    <xf numFmtId="0" fontId="2" fillId="0" borderId="0" xfId="0" applyFont="1" applyProtection="1">
      <alignment vertical="center"/>
      <protection locked="0"/>
    </xf>
    <xf numFmtId="0" fontId="3" fillId="0" borderId="0" xfId="0" applyFont="1" applyAlignment="1" applyProtection="1">
      <alignment horizontal="right" vertical="center" shrinkToFit="1"/>
      <protection locked="0"/>
    </xf>
    <xf numFmtId="0" fontId="2" fillId="0" borderId="0" xfId="0" applyFont="1" applyFill="1" applyProtection="1">
      <alignment vertical="center"/>
      <protection locked="0"/>
    </xf>
    <xf numFmtId="0" fontId="21" fillId="0" borderId="0" xfId="0" applyFont="1" applyAlignment="1" applyProtection="1">
      <alignment horizontal="center" vertical="center"/>
      <protection locked="0"/>
    </xf>
    <xf numFmtId="0" fontId="4" fillId="0" borderId="0" xfId="0" applyFont="1" applyProtection="1">
      <alignment vertical="center"/>
      <protection locked="0"/>
    </xf>
    <xf numFmtId="0" fontId="14" fillId="0" borderId="0" xfId="0" applyFont="1" applyProtection="1">
      <alignment vertical="center"/>
      <protection locked="0"/>
    </xf>
    <xf numFmtId="0" fontId="10" fillId="0" borderId="0" xfId="0" applyFont="1" applyAlignment="1" applyProtection="1">
      <alignment vertical="center" shrinkToFit="1"/>
      <protection locked="0"/>
    </xf>
    <xf numFmtId="0" fontId="14" fillId="0" borderId="0" xfId="0" applyFont="1" applyFill="1" applyProtection="1">
      <alignment vertical="center"/>
      <protection locked="0"/>
    </xf>
    <xf numFmtId="0" fontId="3" fillId="0" borderId="0" xfId="0" applyFont="1" applyAlignment="1" applyProtection="1">
      <alignment vertical="center" shrinkToFit="1"/>
      <protection locked="0"/>
    </xf>
    <xf numFmtId="0" fontId="6" fillId="0" borderId="0" xfId="0" applyFont="1" applyProtection="1">
      <alignment vertical="center"/>
      <protection locked="0"/>
    </xf>
    <xf numFmtId="0" fontId="2" fillId="0" borderId="13" xfId="0" applyFont="1" applyBorder="1" applyProtection="1">
      <alignment vertical="center"/>
      <protection locked="0"/>
    </xf>
    <xf numFmtId="0" fontId="2" fillId="0" borderId="0" xfId="0" applyFont="1" applyBorder="1" applyProtection="1">
      <alignment vertical="center"/>
      <protection locked="0"/>
    </xf>
    <xf numFmtId="0" fontId="38" fillId="8" borderId="0" xfId="0" applyFont="1" applyFill="1" applyProtection="1">
      <alignment vertical="center"/>
      <protection locked="0"/>
    </xf>
    <xf numFmtId="0" fontId="2" fillId="8" borderId="0" xfId="0" applyFont="1" applyFill="1" applyProtection="1">
      <alignment vertical="center"/>
      <protection locked="0"/>
    </xf>
    <xf numFmtId="0" fontId="3" fillId="8" borderId="0" xfId="0" applyFont="1" applyFill="1" applyAlignment="1" applyProtection="1">
      <alignment vertical="center" shrinkToFit="1"/>
      <protection locked="0"/>
    </xf>
    <xf numFmtId="0" fontId="2" fillId="8" borderId="0" xfId="0" applyFont="1" applyFill="1" applyBorder="1" applyProtection="1">
      <alignment vertical="center"/>
      <protection locked="0"/>
    </xf>
    <xf numFmtId="0" fontId="23" fillId="9" borderId="0" xfId="0" applyFont="1" applyFill="1" applyProtection="1">
      <alignment vertical="center"/>
      <protection locked="0"/>
    </xf>
    <xf numFmtId="0" fontId="17" fillId="9" borderId="0" xfId="0" applyFont="1" applyFill="1" applyProtection="1">
      <alignment vertical="center"/>
      <protection locked="0"/>
    </xf>
    <xf numFmtId="0" fontId="17" fillId="9" borderId="0" xfId="0" applyFont="1" applyFill="1" applyAlignment="1" applyProtection="1">
      <alignment vertical="center" shrinkToFit="1"/>
      <protection locked="0"/>
    </xf>
    <xf numFmtId="0" fontId="17" fillId="0" borderId="0" xfId="0" applyFont="1" applyFill="1" applyProtection="1">
      <alignment vertical="center"/>
      <protection locked="0"/>
    </xf>
    <xf numFmtId="0" fontId="17" fillId="0" borderId="0" xfId="0" applyFont="1" applyProtection="1">
      <alignment vertical="center"/>
      <protection locked="0"/>
    </xf>
    <xf numFmtId="0" fontId="3" fillId="0" borderId="33" xfId="0" applyFont="1" applyBorder="1" applyAlignment="1" applyProtection="1">
      <alignment horizontal="center" vertical="center" shrinkToFit="1"/>
      <protection locked="0"/>
    </xf>
    <xf numFmtId="0" fontId="19" fillId="0" borderId="18"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2" fillId="0" borderId="6" xfId="0" applyFont="1" applyBorder="1" applyProtection="1">
      <alignment vertical="center"/>
      <protection locked="0"/>
    </xf>
    <xf numFmtId="0" fontId="11" fillId="0" borderId="33" xfId="0" applyFont="1" applyBorder="1" applyAlignment="1" applyProtection="1">
      <alignment horizontal="center" vertical="center" shrinkToFit="1"/>
      <protection locked="0"/>
    </xf>
    <xf numFmtId="0" fontId="11" fillId="0" borderId="45" xfId="0" applyFont="1" applyBorder="1" applyProtection="1">
      <alignment vertical="center"/>
      <protection locked="0"/>
    </xf>
    <xf numFmtId="0" fontId="11" fillId="0" borderId="0" xfId="0" applyFont="1" applyProtection="1">
      <alignment vertical="center"/>
      <protection locked="0"/>
    </xf>
    <xf numFmtId="0" fontId="11" fillId="0" borderId="13" xfId="0" applyFont="1" applyFill="1" applyBorder="1" applyAlignment="1" applyProtection="1">
      <alignment vertical="center"/>
      <protection locked="0"/>
    </xf>
    <xf numFmtId="0" fontId="24" fillId="0" borderId="0" xfId="0" applyFont="1" applyFill="1" applyProtection="1">
      <alignment vertical="center"/>
      <protection locked="0"/>
    </xf>
    <xf numFmtId="0" fontId="25" fillId="0" borderId="0" xfId="0" applyFont="1" applyFill="1" applyProtection="1">
      <alignment vertical="center"/>
      <protection locked="0"/>
    </xf>
    <xf numFmtId="0" fontId="21" fillId="0" borderId="0" xfId="0" applyFont="1" applyFill="1" applyAlignment="1" applyProtection="1">
      <alignment vertical="center" shrinkToFit="1"/>
      <protection locked="0"/>
    </xf>
    <xf numFmtId="0" fontId="25" fillId="0" borderId="0" xfId="0" applyFont="1" applyProtection="1">
      <alignment vertical="center"/>
      <protection locked="0"/>
    </xf>
    <xf numFmtId="0" fontId="2" fillId="2" borderId="4" xfId="0" applyFont="1" applyFill="1" applyBorder="1" applyAlignment="1" applyProtection="1">
      <protection locked="0"/>
    </xf>
    <xf numFmtId="0" fontId="2" fillId="2" borderId="14" xfId="0" applyFont="1" applyFill="1" applyBorder="1" applyProtection="1">
      <alignment vertical="center"/>
      <protection locked="0"/>
    </xf>
    <xf numFmtId="0" fontId="2" fillId="2" borderId="5" xfId="0" applyFont="1" applyFill="1" applyBorder="1" applyProtection="1">
      <alignment vertical="center"/>
      <protection locked="0"/>
    </xf>
    <xf numFmtId="0" fontId="10" fillId="0" borderId="0" xfId="0" applyFont="1" applyProtection="1">
      <alignment vertical="center"/>
      <protection locked="0"/>
    </xf>
    <xf numFmtId="0" fontId="13" fillId="0" borderId="12" xfId="0" applyFont="1" applyBorder="1" applyProtection="1">
      <alignment vertical="center"/>
      <protection locked="0"/>
    </xf>
    <xf numFmtId="0" fontId="13" fillId="0" borderId="3" xfId="0" applyFont="1" applyBorder="1" applyProtection="1">
      <alignment vertical="center"/>
      <protection locked="0"/>
    </xf>
    <xf numFmtId="0" fontId="13" fillId="0" borderId="12"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13" fillId="0" borderId="0" xfId="0" applyFont="1" applyBorder="1" applyProtection="1">
      <alignment vertical="center"/>
      <protection locked="0"/>
    </xf>
    <xf numFmtId="0" fontId="13" fillId="0" borderId="7" xfId="0" applyFont="1" applyBorder="1" applyProtection="1">
      <alignment vertical="center"/>
      <protection locked="0"/>
    </xf>
    <xf numFmtId="0" fontId="13" fillId="0" borderId="14" xfId="0" applyFont="1" applyBorder="1" applyAlignment="1" applyProtection="1">
      <alignment vertical="center"/>
      <protection locked="0"/>
    </xf>
    <xf numFmtId="0" fontId="13" fillId="0" borderId="14" xfId="0" applyFont="1" applyBorder="1" applyProtection="1">
      <alignment vertical="center"/>
      <protection locked="0"/>
    </xf>
    <xf numFmtId="0" fontId="13" fillId="0" borderId="5" xfId="0" applyFont="1" applyBorder="1" applyProtection="1">
      <alignment vertical="center"/>
      <protection locked="0"/>
    </xf>
    <xf numFmtId="0" fontId="26" fillId="0" borderId="0" xfId="0" applyFont="1" applyProtection="1">
      <alignment vertical="center"/>
      <protection locked="0"/>
    </xf>
    <xf numFmtId="0" fontId="26" fillId="0" borderId="0" xfId="0" applyFont="1" applyFill="1" applyProtection="1">
      <alignment vertical="center"/>
      <protection locked="0"/>
    </xf>
    <xf numFmtId="0" fontId="13"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13" xfId="0" applyFont="1" applyBorder="1" applyProtection="1">
      <alignment vertical="center"/>
      <protection locked="0"/>
    </xf>
    <xf numFmtId="0" fontId="13" fillId="0" borderId="9" xfId="0" applyFont="1" applyBorder="1" applyProtection="1">
      <alignment vertical="center"/>
      <protection locked="0"/>
    </xf>
    <xf numFmtId="0" fontId="2" fillId="0" borderId="0" xfId="0" applyFont="1" applyAlignment="1" applyProtection="1">
      <alignment vertical="center"/>
      <protection locked="0"/>
    </xf>
    <xf numFmtId="0" fontId="14" fillId="0" borderId="0" xfId="0" applyFont="1" applyBorder="1" applyProtection="1">
      <alignment vertical="center"/>
      <protection locked="0"/>
    </xf>
    <xf numFmtId="0" fontId="3" fillId="0" borderId="0" xfId="0" applyFont="1" applyBorder="1" applyAlignment="1" applyProtection="1">
      <alignment vertical="center" shrinkToFit="1"/>
      <protection locked="0"/>
    </xf>
    <xf numFmtId="0" fontId="10" fillId="0" borderId="13" xfId="0" applyFont="1" applyBorder="1" applyProtection="1">
      <alignment vertical="center"/>
      <protection locked="0"/>
    </xf>
    <xf numFmtId="0" fontId="3" fillId="0" borderId="13" xfId="0" applyFont="1" applyBorder="1" applyAlignment="1" applyProtection="1">
      <alignment vertical="center" shrinkToFit="1"/>
      <protection locked="0"/>
    </xf>
    <xf numFmtId="0" fontId="14" fillId="0" borderId="12" xfId="0" applyFont="1" applyBorder="1" applyProtection="1">
      <alignment vertical="center"/>
      <protection locked="0"/>
    </xf>
    <xf numFmtId="0" fontId="2" fillId="0" borderId="12" xfId="0" applyFont="1" applyBorder="1" applyProtection="1">
      <alignment vertical="center"/>
      <protection locked="0"/>
    </xf>
    <xf numFmtId="0" fontId="2" fillId="0" borderId="3" xfId="0" applyFont="1" applyBorder="1" applyProtection="1">
      <alignment vertical="center"/>
      <protection locked="0"/>
    </xf>
    <xf numFmtId="0" fontId="6" fillId="0" borderId="12" xfId="0" applyFont="1" applyBorder="1" applyProtection="1">
      <alignment vertical="center"/>
      <protection locked="0"/>
    </xf>
    <xf numFmtId="0" fontId="6" fillId="0" borderId="13" xfId="0" applyFont="1" applyBorder="1" applyProtection="1">
      <alignment vertical="center"/>
      <protection locked="0"/>
    </xf>
    <xf numFmtId="0" fontId="14" fillId="0" borderId="13" xfId="0" applyFont="1" applyBorder="1" applyProtection="1">
      <alignment vertical="center"/>
      <protection locked="0"/>
    </xf>
    <xf numFmtId="0" fontId="2" fillId="0" borderId="9" xfId="0" applyFont="1" applyBorder="1" applyProtection="1">
      <alignment vertical="center"/>
      <protection locked="0"/>
    </xf>
    <xf numFmtId="0" fontId="40" fillId="0" borderId="59"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40" fillId="0" borderId="10" xfId="0" applyFont="1" applyBorder="1" applyAlignment="1" applyProtection="1">
      <alignment horizontal="center" vertical="center"/>
      <protection locked="0"/>
    </xf>
    <xf numFmtId="0" fontId="6" fillId="4" borderId="13" xfId="0" applyFont="1" applyFill="1" applyBorder="1" applyProtection="1">
      <alignment vertical="center"/>
      <protection locked="0"/>
    </xf>
    <xf numFmtId="0" fontId="14" fillId="4" borderId="13" xfId="0" applyFont="1" applyFill="1" applyBorder="1" applyProtection="1">
      <alignment vertical="center"/>
      <protection locked="0"/>
    </xf>
    <xf numFmtId="0" fontId="2" fillId="4" borderId="13" xfId="0" applyFont="1" applyFill="1" applyBorder="1" applyProtection="1">
      <alignment vertical="center"/>
      <protection locked="0"/>
    </xf>
    <xf numFmtId="0" fontId="2" fillId="4" borderId="9" xfId="0" applyFont="1" applyFill="1" applyBorder="1" applyProtection="1">
      <alignment vertical="center"/>
      <protection locked="0"/>
    </xf>
    <xf numFmtId="0" fontId="15" fillId="0" borderId="0" xfId="0" applyFont="1" applyProtection="1">
      <alignment vertical="center"/>
      <protection locked="0"/>
    </xf>
    <xf numFmtId="0" fontId="15" fillId="0" borderId="0" xfId="0" applyFont="1" applyFill="1" applyProtection="1">
      <alignment vertical="center"/>
      <protection locked="0"/>
    </xf>
    <xf numFmtId="0" fontId="3" fillId="0" borderId="0" xfId="0" applyFont="1" applyProtection="1">
      <alignment vertical="center"/>
      <protection locked="0"/>
    </xf>
    <xf numFmtId="0" fontId="10" fillId="0" borderId="0" xfId="0" applyFont="1" applyFill="1" applyProtection="1">
      <alignment vertical="center"/>
      <protection locked="0"/>
    </xf>
    <xf numFmtId="0" fontId="14" fillId="4" borderId="0" xfId="0" applyFont="1" applyFill="1" applyProtection="1">
      <alignment vertical="center"/>
      <protection locked="0"/>
    </xf>
    <xf numFmtId="0" fontId="27" fillId="9" borderId="0" xfId="0" applyFont="1" applyFill="1" applyProtection="1">
      <alignment vertical="center"/>
      <protection locked="0"/>
    </xf>
    <xf numFmtId="0" fontId="2" fillId="9" borderId="0" xfId="0" applyFont="1" applyFill="1" applyProtection="1">
      <alignment vertical="center"/>
      <protection locked="0"/>
    </xf>
    <xf numFmtId="0" fontId="3" fillId="9" borderId="0" xfId="0" applyFont="1" applyFill="1" applyAlignment="1" applyProtection="1">
      <alignment vertical="center" shrinkToFit="1"/>
      <protection locked="0"/>
    </xf>
    <xf numFmtId="0" fontId="28" fillId="0" borderId="0" xfId="0" applyFont="1" applyFill="1" applyBorder="1" applyAlignment="1" applyProtection="1">
      <alignment vertical="center" shrinkToFit="1"/>
      <protection locked="0"/>
    </xf>
    <xf numFmtId="0" fontId="3" fillId="2" borderId="6" xfId="0" applyFont="1" applyFill="1" applyBorder="1" applyAlignment="1" applyProtection="1">
      <alignment vertical="center"/>
      <protection locked="0"/>
    </xf>
    <xf numFmtId="0" fontId="29" fillId="2" borderId="0" xfId="0" applyFont="1" applyFill="1" applyBorder="1" applyAlignment="1" applyProtection="1">
      <alignment vertical="center"/>
      <protection locked="0"/>
    </xf>
    <xf numFmtId="0" fontId="29" fillId="2" borderId="7" xfId="0" applyFont="1" applyFill="1" applyBorder="1" applyAlignment="1" applyProtection="1">
      <alignment vertical="center"/>
      <protection locked="0"/>
    </xf>
    <xf numFmtId="0" fontId="17" fillId="0" borderId="0" xfId="0" applyFont="1" applyAlignment="1" applyProtection="1">
      <alignment vertical="center" shrinkToFit="1"/>
      <protection locked="0"/>
    </xf>
    <xf numFmtId="0" fontId="9" fillId="0" borderId="0" xfId="0" applyFont="1" applyProtection="1">
      <alignment vertical="center"/>
      <protection locked="0"/>
    </xf>
    <xf numFmtId="0" fontId="32" fillId="9" borderId="0" xfId="0" applyFont="1" applyFill="1" applyProtection="1">
      <alignment vertical="center"/>
      <protection locked="0"/>
    </xf>
    <xf numFmtId="0" fontId="12" fillId="9" borderId="0" xfId="0" applyFont="1" applyFill="1" applyProtection="1">
      <alignment vertical="center"/>
      <protection locked="0"/>
    </xf>
    <xf numFmtId="0" fontId="12" fillId="9" borderId="0" xfId="0" applyFont="1" applyFill="1" applyAlignment="1" applyProtection="1">
      <alignment vertical="center" shrinkToFit="1"/>
      <protection locked="0"/>
    </xf>
    <xf numFmtId="0" fontId="15" fillId="9" borderId="0" xfId="0" applyFont="1" applyFill="1" applyBorder="1" applyAlignment="1" applyProtection="1">
      <alignment vertical="center"/>
      <protection locked="0"/>
    </xf>
    <xf numFmtId="0" fontId="12" fillId="0" borderId="0" xfId="0" applyFont="1" applyFill="1" applyProtection="1">
      <alignment vertical="center"/>
      <protection locked="0"/>
    </xf>
    <xf numFmtId="0" fontId="12" fillId="0" borderId="0" xfId="0" applyFont="1" applyProtection="1">
      <alignment vertical="center"/>
      <protection locked="0"/>
    </xf>
    <xf numFmtId="0" fontId="15" fillId="0" borderId="0" xfId="0" applyFont="1" applyBorder="1" applyAlignment="1" applyProtection="1">
      <alignment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32" fillId="0" borderId="0" xfId="0" applyFont="1" applyProtection="1">
      <alignment vertical="center"/>
      <protection locked="0"/>
    </xf>
    <xf numFmtId="0" fontId="3" fillId="0" borderId="0" xfId="0" applyFont="1" applyBorder="1" applyAlignment="1" applyProtection="1">
      <alignment vertical="center"/>
      <protection locked="0"/>
    </xf>
    <xf numFmtId="0" fontId="12" fillId="0" borderId="0" xfId="0" applyFont="1" applyAlignment="1" applyProtection="1">
      <alignment vertical="center" shrinkToFit="1"/>
      <protection locked="0"/>
    </xf>
    <xf numFmtId="0" fontId="10" fillId="0" borderId="0" xfId="0" applyFont="1" applyBorder="1" applyAlignment="1" applyProtection="1">
      <alignment horizontal="left" vertical="center"/>
      <protection locked="0"/>
    </xf>
    <xf numFmtId="0" fontId="2" fillId="0" borderId="60" xfId="0" applyFont="1" applyBorder="1" applyAlignment="1" applyProtection="1">
      <alignment vertical="center" wrapText="1" shrinkToFit="1"/>
      <protection locked="0"/>
    </xf>
    <xf numFmtId="0" fontId="12" fillId="0" borderId="60" xfId="0" applyFont="1" applyBorder="1" applyProtection="1">
      <alignment vertical="center"/>
      <protection locked="0"/>
    </xf>
    <xf numFmtId="0" fontId="9" fillId="0" borderId="60" xfId="0" applyFont="1" applyBorder="1" applyProtection="1">
      <alignment vertical="center"/>
      <protection locked="0"/>
    </xf>
    <xf numFmtId="0" fontId="2" fillId="0" borderId="60" xfId="0" applyFont="1" applyBorder="1" applyProtection="1">
      <alignment vertical="center"/>
      <protection locked="0"/>
    </xf>
    <xf numFmtId="0" fontId="2" fillId="0" borderId="61" xfId="0" applyFont="1" applyBorder="1" applyProtection="1">
      <alignment vertical="center"/>
      <protection locked="0"/>
    </xf>
    <xf numFmtId="0" fontId="2" fillId="0" borderId="62" xfId="0" applyFont="1" applyBorder="1" applyProtection="1">
      <alignment vertical="center"/>
      <protection locked="0"/>
    </xf>
    <xf numFmtId="0" fontId="17"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63" xfId="0" applyFont="1" applyBorder="1" applyProtection="1">
      <alignment vertical="center"/>
      <protection locked="0"/>
    </xf>
    <xf numFmtId="0" fontId="2" fillId="0" borderId="63" xfId="0" applyFont="1" applyBorder="1" applyProtection="1">
      <alignment vertical="center"/>
      <protection locked="0"/>
    </xf>
    <xf numFmtId="0" fontId="2" fillId="0" borderId="14" xfId="0" applyFont="1" applyBorder="1" applyAlignment="1" applyProtection="1">
      <alignment vertical="center" wrapText="1" shrinkToFit="1"/>
      <protection locked="0"/>
    </xf>
    <xf numFmtId="0" fontId="2" fillId="0" borderId="0" xfId="0" applyFont="1" applyBorder="1" applyAlignment="1" applyProtection="1">
      <alignment vertical="center" wrapText="1" shrinkToFit="1"/>
      <protection locked="0"/>
    </xf>
    <xf numFmtId="0" fontId="14" fillId="4" borderId="0" xfId="0" applyFont="1" applyFill="1" applyBorder="1" applyProtection="1">
      <alignment vertical="center"/>
      <protection locked="0"/>
    </xf>
    <xf numFmtId="0" fontId="17" fillId="4" borderId="0" xfId="0" applyFont="1" applyFill="1" applyBorder="1" applyAlignment="1" applyProtection="1">
      <alignment vertical="center"/>
      <protection locked="0"/>
    </xf>
    <xf numFmtId="0" fontId="9" fillId="0" borderId="63" xfId="0" applyFont="1" applyBorder="1" applyAlignment="1" applyProtection="1">
      <alignment vertical="center" wrapText="1"/>
      <protection locked="0"/>
    </xf>
    <xf numFmtId="0" fontId="2" fillId="0" borderId="62" xfId="0" applyFont="1" applyBorder="1" applyAlignment="1" applyProtection="1">
      <alignment vertical="center" wrapText="1" shrinkToFit="1"/>
      <protection locked="0"/>
    </xf>
    <xf numFmtId="0" fontId="2" fillId="0" borderId="1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55" xfId="0" applyFont="1" applyFill="1" applyBorder="1" applyAlignment="1" applyProtection="1">
      <alignment horizontal="left" vertical="center"/>
      <protection locked="0"/>
    </xf>
    <xf numFmtId="0" fontId="2" fillId="0" borderId="24" xfId="0" applyFont="1" applyBorder="1" applyAlignment="1" applyProtection="1">
      <alignment vertical="center" wrapText="1" shrinkToFit="1"/>
      <protection locked="0"/>
    </xf>
    <xf numFmtId="0" fontId="2" fillId="0" borderId="24" xfId="0" applyFont="1" applyBorder="1" applyProtection="1">
      <alignment vertical="center"/>
      <protection locked="0"/>
    </xf>
    <xf numFmtId="0" fontId="2" fillId="0" borderId="24" xfId="0" applyFont="1" applyBorder="1" applyAlignment="1" applyProtection="1">
      <alignment vertical="center"/>
      <protection locked="0"/>
    </xf>
    <xf numFmtId="0" fontId="12" fillId="0" borderId="24" xfId="0" applyFont="1" applyBorder="1" applyProtection="1">
      <alignment vertical="center"/>
      <protection locked="0"/>
    </xf>
    <xf numFmtId="0" fontId="2" fillId="0" borderId="30" xfId="0" applyFont="1" applyBorder="1" applyProtection="1">
      <alignment vertical="center"/>
      <protection locked="0"/>
    </xf>
    <xf numFmtId="0" fontId="2" fillId="0" borderId="56" xfId="0" applyFont="1" applyBorder="1" applyAlignment="1" applyProtection="1">
      <alignment vertical="center"/>
      <protection locked="0"/>
    </xf>
    <xf numFmtId="0" fontId="3" fillId="0" borderId="56" xfId="0" applyFont="1" applyFill="1" applyBorder="1" applyAlignment="1" applyProtection="1">
      <protection locked="0"/>
    </xf>
    <xf numFmtId="0" fontId="2" fillId="0" borderId="56" xfId="0" applyFont="1" applyBorder="1" applyProtection="1">
      <alignment vertical="center"/>
      <protection locked="0"/>
    </xf>
    <xf numFmtId="0" fontId="31" fillId="0" borderId="0" xfId="0" applyFont="1" applyBorder="1" applyAlignment="1" applyProtection="1">
      <alignment vertical="top"/>
      <protection locked="0"/>
    </xf>
    <xf numFmtId="0" fontId="2" fillId="0" borderId="64" xfId="0" applyFont="1" applyBorder="1" applyAlignment="1" applyProtection="1">
      <alignment vertical="center" wrapText="1" shrinkToFit="1"/>
      <protection locked="0"/>
    </xf>
    <xf numFmtId="0" fontId="2" fillId="0" borderId="65" xfId="0" applyFont="1" applyBorder="1" applyAlignment="1" applyProtection="1">
      <alignment vertical="center" wrapText="1" shrinkToFit="1"/>
      <protection locked="0"/>
    </xf>
    <xf numFmtId="0" fontId="2" fillId="0" borderId="65" xfId="0" applyFont="1" applyBorder="1" applyAlignment="1" applyProtection="1">
      <alignment vertical="center"/>
      <protection locked="0"/>
    </xf>
    <xf numFmtId="0" fontId="2" fillId="0" borderId="65" xfId="0" applyFont="1" applyBorder="1" applyProtection="1">
      <alignment vertical="center"/>
      <protection locked="0"/>
    </xf>
    <xf numFmtId="0" fontId="31" fillId="0" borderId="65" xfId="0" applyFont="1" applyBorder="1" applyAlignment="1" applyProtection="1">
      <alignment vertical="top"/>
      <protection locked="0"/>
    </xf>
    <xf numFmtId="0" fontId="12" fillId="0" borderId="65" xfId="0" applyFont="1" applyBorder="1" applyProtection="1">
      <alignment vertical="center"/>
      <protection locked="0"/>
    </xf>
    <xf numFmtId="0" fontId="2" fillId="0" borderId="66" xfId="0" applyFont="1" applyBorder="1" applyProtection="1">
      <alignment vertical="center"/>
      <protection locked="0"/>
    </xf>
    <xf numFmtId="0" fontId="31" fillId="0" borderId="0" xfId="0" applyFont="1" applyAlignment="1" applyProtection="1">
      <alignment vertical="top"/>
      <protection locked="0"/>
    </xf>
    <xf numFmtId="0" fontId="2" fillId="0" borderId="0" xfId="0" applyFont="1" applyFill="1" applyBorder="1" applyProtection="1">
      <alignment vertical="center"/>
      <protection locked="0"/>
    </xf>
    <xf numFmtId="0" fontId="19" fillId="9"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2" fillId="0" borderId="4" xfId="0" applyFont="1" applyFill="1" applyBorder="1" applyProtection="1">
      <alignment vertical="center"/>
      <protection locked="0"/>
    </xf>
    <xf numFmtId="38" fontId="3" fillId="0" borderId="14" xfId="1" applyFont="1" applyFill="1" applyBorder="1" applyAlignment="1" applyProtection="1">
      <alignment vertical="center"/>
      <protection locked="0"/>
    </xf>
    <xf numFmtId="0" fontId="2" fillId="0" borderId="14" xfId="0" applyFont="1" applyFill="1" applyBorder="1" applyProtection="1">
      <alignment vertical="center"/>
      <protection locked="0"/>
    </xf>
    <xf numFmtId="0" fontId="2" fillId="0" borderId="14" xfId="0" applyFont="1" applyFill="1" applyBorder="1" applyAlignment="1" applyProtection="1">
      <alignment vertical="center"/>
      <protection locked="0"/>
    </xf>
    <xf numFmtId="0" fontId="9" fillId="0" borderId="6" xfId="0" applyFont="1" applyFill="1" applyBorder="1" applyAlignment="1" applyProtection="1">
      <alignment horizontal="left" vertical="top"/>
      <protection locked="0"/>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top"/>
      <protection locked="0"/>
    </xf>
    <xf numFmtId="0" fontId="9" fillId="0" borderId="7" xfId="0" applyFont="1" applyFill="1" applyBorder="1" applyAlignment="1" applyProtection="1">
      <alignment horizontal="right" vertical="top"/>
      <protection locked="0"/>
    </xf>
    <xf numFmtId="0" fontId="2" fillId="0" borderId="6" xfId="0" applyFont="1" applyFill="1" applyBorder="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38" fontId="2" fillId="0" borderId="0" xfId="1" applyFont="1" applyFill="1" applyBorder="1" applyAlignment="1" applyProtection="1">
      <alignment vertical="center"/>
      <protection locked="0"/>
    </xf>
    <xf numFmtId="0" fontId="2" fillId="0" borderId="7" xfId="0" applyFont="1" applyFill="1" applyBorder="1" applyProtection="1">
      <alignment vertical="center"/>
      <protection locked="0"/>
    </xf>
    <xf numFmtId="0" fontId="9" fillId="0" borderId="8" xfId="0" applyFont="1" applyFill="1" applyBorder="1" applyAlignment="1" applyProtection="1">
      <alignment horizontal="left" vertical="center"/>
      <protection locked="0"/>
    </xf>
    <xf numFmtId="0" fontId="31" fillId="0" borderId="13" xfId="0" applyFont="1" applyFill="1" applyBorder="1" applyProtection="1">
      <alignment vertical="center"/>
      <protection locked="0"/>
    </xf>
    <xf numFmtId="0" fontId="2" fillId="0" borderId="13" xfId="0" applyFont="1" applyFill="1" applyBorder="1" applyProtection="1">
      <alignment vertical="center"/>
      <protection locked="0"/>
    </xf>
    <xf numFmtId="0" fontId="9" fillId="0" borderId="13" xfId="0" applyFont="1" applyFill="1" applyBorder="1" applyAlignment="1" applyProtection="1">
      <alignment vertical="top"/>
      <protection locked="0"/>
    </xf>
    <xf numFmtId="0" fontId="2" fillId="0" borderId="13" xfId="0" applyFont="1" applyFill="1" applyBorder="1" applyAlignment="1" applyProtection="1">
      <alignment vertical="top"/>
      <protection locked="0"/>
    </xf>
    <xf numFmtId="0" fontId="9" fillId="0" borderId="13" xfId="0" applyFont="1" applyFill="1" applyBorder="1" applyAlignment="1" applyProtection="1">
      <alignment vertical="center"/>
      <protection locked="0"/>
    </xf>
    <xf numFmtId="0" fontId="2" fillId="0" borderId="9" xfId="0" applyFont="1" applyFill="1" applyBorder="1" applyProtection="1">
      <alignment vertical="center"/>
      <protection locked="0"/>
    </xf>
    <xf numFmtId="0" fontId="14"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14" fillId="0" borderId="0" xfId="0" applyFont="1" applyAlignment="1" applyProtection="1">
      <alignment vertical="center"/>
      <protection locked="0"/>
    </xf>
    <xf numFmtId="0" fontId="3" fillId="0" borderId="0" xfId="0" applyFont="1" applyAlignment="1" applyProtection="1">
      <alignment vertical="center"/>
      <protection locked="0"/>
    </xf>
    <xf numFmtId="0" fontId="15" fillId="0" borderId="0" xfId="0" applyFont="1" applyFill="1" applyBorder="1" applyAlignment="1" applyProtection="1">
      <alignment vertical="center" shrinkToFit="1"/>
      <protection locked="0"/>
    </xf>
    <xf numFmtId="0" fontId="2" fillId="0" borderId="0" xfId="0" applyFont="1" applyAlignment="1" applyProtection="1">
      <alignment horizontal="left" vertical="center" shrinkToFit="1"/>
      <protection locked="0"/>
    </xf>
    <xf numFmtId="0" fontId="3" fillId="0" borderId="0" xfId="0" applyFont="1" applyAlignment="1" applyProtection="1">
      <alignment vertical="top"/>
      <protection locked="0"/>
    </xf>
    <xf numFmtId="0" fontId="2" fillId="0" borderId="4" xfId="0" applyFont="1" applyBorder="1" applyProtection="1">
      <alignment vertical="center"/>
    </xf>
    <xf numFmtId="0" fontId="12" fillId="0" borderId="14" xfId="0" applyFont="1" applyBorder="1" applyProtection="1">
      <alignment vertical="center"/>
    </xf>
    <xf numFmtId="0" fontId="2" fillId="0" borderId="14" xfId="0" applyFont="1" applyBorder="1" applyProtection="1">
      <alignment vertical="center"/>
    </xf>
    <xf numFmtId="0" fontId="12" fillId="0" borderId="5" xfId="0" applyFont="1" applyBorder="1" applyProtection="1">
      <alignment vertical="center"/>
    </xf>
    <xf numFmtId="0" fontId="2" fillId="0" borderId="6" xfId="0" applyFont="1" applyBorder="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14" fillId="4" borderId="0" xfId="0" applyFont="1" applyFill="1" applyBorder="1" applyProtection="1">
      <alignment vertical="center"/>
    </xf>
    <xf numFmtId="0" fontId="2" fillId="0" borderId="5" xfId="0" applyFont="1" applyBorder="1" applyProtection="1">
      <alignment vertical="center"/>
    </xf>
    <xf numFmtId="0" fontId="2" fillId="0" borderId="13" xfId="0" applyFont="1" applyBorder="1" applyProtection="1">
      <alignment vertical="center"/>
    </xf>
    <xf numFmtId="0" fontId="2" fillId="0" borderId="9" xfId="0" applyFont="1" applyBorder="1" applyProtection="1">
      <alignment vertical="center"/>
    </xf>
    <xf numFmtId="0" fontId="3" fillId="0" borderId="0" xfId="0" applyFont="1" applyFill="1" applyProtection="1">
      <alignment vertical="center"/>
      <protection locked="0"/>
    </xf>
    <xf numFmtId="0" fontId="2" fillId="0" borderId="8" xfId="0" applyFont="1" applyBorder="1" applyAlignment="1" applyProtection="1">
      <alignment vertical="center"/>
      <protection locked="0"/>
    </xf>
    <xf numFmtId="0" fontId="2" fillId="0" borderId="13" xfId="0" applyFont="1" applyBorder="1" applyAlignment="1" applyProtection="1">
      <alignment vertical="center"/>
      <protection locked="0"/>
    </xf>
    <xf numFmtId="38" fontId="11" fillId="0" borderId="0" xfId="1"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shrinkToFit="1"/>
      <protection locked="0"/>
    </xf>
    <xf numFmtId="0" fontId="14" fillId="0" borderId="7" xfId="0" applyFont="1" applyBorder="1" applyProtection="1">
      <alignment vertical="center"/>
      <protection locked="0"/>
    </xf>
    <xf numFmtId="0" fontId="14" fillId="0" borderId="8" xfId="0" applyFont="1" applyBorder="1" applyProtection="1">
      <alignment vertical="center"/>
      <protection locked="0"/>
    </xf>
    <xf numFmtId="0" fontId="41" fillId="0" borderId="0" xfId="0" applyFont="1" applyFill="1" applyBorder="1" applyAlignment="1" applyProtection="1">
      <alignment vertical="center"/>
      <protection locked="0"/>
    </xf>
    <xf numFmtId="0" fontId="41" fillId="0" borderId="4" xfId="0" applyFont="1" applyBorder="1" applyAlignment="1" applyProtection="1">
      <alignment vertical="center"/>
      <protection locked="0"/>
    </xf>
    <xf numFmtId="0" fontId="41" fillId="0" borderId="14" xfId="0" applyFont="1" applyBorder="1" applyAlignment="1" applyProtection="1">
      <alignment vertical="center"/>
      <protection locked="0"/>
    </xf>
    <xf numFmtId="0" fontId="41" fillId="0" borderId="5" xfId="0" applyFont="1" applyBorder="1" applyAlignment="1" applyProtection="1">
      <alignment vertical="center"/>
      <protection locked="0"/>
    </xf>
    <xf numFmtId="0" fontId="14" fillId="0" borderId="4" xfId="0" applyFont="1" applyFill="1" applyBorder="1" applyProtection="1">
      <alignment vertical="center"/>
      <protection locked="0"/>
    </xf>
    <xf numFmtId="0" fontId="14" fillId="0" borderId="14" xfId="0" applyFont="1" applyFill="1" applyBorder="1" applyProtection="1">
      <alignment vertical="center"/>
      <protection locked="0"/>
    </xf>
    <xf numFmtId="0" fontId="14" fillId="4" borderId="14" xfId="0" applyFont="1" applyFill="1" applyBorder="1" applyProtection="1">
      <alignment vertical="center"/>
      <protection locked="0"/>
    </xf>
    <xf numFmtId="0" fontId="41" fillId="0" borderId="14" xfId="0" applyFont="1" applyFill="1" applyBorder="1" applyAlignment="1" applyProtection="1">
      <alignment vertical="center"/>
      <protection locked="0"/>
    </xf>
    <xf numFmtId="0" fontId="41" fillId="0" borderId="5" xfId="0" applyFont="1" applyFill="1" applyBorder="1" applyAlignment="1" applyProtection="1">
      <alignment vertical="center"/>
      <protection locked="0"/>
    </xf>
    <xf numFmtId="0" fontId="14" fillId="0" borderId="5" xfId="0" applyFont="1" applyFill="1" applyBorder="1" applyProtection="1">
      <alignment vertical="center"/>
      <protection locked="0"/>
    </xf>
    <xf numFmtId="0" fontId="14" fillId="0" borderId="6" xfId="0" applyFont="1" applyBorder="1" applyProtection="1">
      <alignment vertical="center"/>
      <protection locked="0"/>
    </xf>
    <xf numFmtId="0" fontId="10" fillId="0" borderId="7" xfId="0" applyFont="1" applyFill="1" applyBorder="1" applyProtection="1">
      <alignment vertical="center"/>
      <protection locked="0"/>
    </xf>
    <xf numFmtId="0" fontId="34" fillId="0" borderId="0" xfId="0" applyFont="1" applyFill="1" applyProtection="1">
      <alignment vertical="center"/>
      <protection locked="0"/>
    </xf>
    <xf numFmtId="0" fontId="10" fillId="0" borderId="6" xfId="0" applyFont="1" applyFill="1" applyBorder="1" applyProtection="1">
      <alignment vertical="center"/>
      <protection locked="0"/>
    </xf>
    <xf numFmtId="0" fontId="34" fillId="0" borderId="0" xfId="0" applyFont="1" applyProtection="1">
      <alignment vertical="center"/>
      <protection locked="0"/>
    </xf>
    <xf numFmtId="0" fontId="19" fillId="0" borderId="7" xfId="0" applyFont="1" applyBorder="1" applyAlignment="1" applyProtection="1">
      <alignment vertical="center"/>
      <protection locked="0"/>
    </xf>
    <xf numFmtId="0" fontId="10" fillId="0" borderId="0" xfId="0" applyFont="1" applyBorder="1" applyAlignment="1" applyProtection="1">
      <alignment vertical="center" wrapText="1"/>
      <protection locked="0"/>
    </xf>
    <xf numFmtId="0" fontId="19" fillId="0" borderId="6"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9" xfId="0" applyFont="1" applyBorder="1" applyProtection="1">
      <alignment vertical="center"/>
      <protection locked="0"/>
    </xf>
    <xf numFmtId="0" fontId="10" fillId="0" borderId="13" xfId="0" applyFont="1" applyBorder="1" applyAlignment="1" applyProtection="1">
      <alignment vertical="center" shrinkToFit="1"/>
      <protection locked="0"/>
    </xf>
    <xf numFmtId="0" fontId="12" fillId="0" borderId="0" xfId="0" applyFont="1" applyFill="1" applyBorder="1" applyAlignment="1" applyProtection="1">
      <alignment vertical="center" wrapText="1" shrinkToFit="1"/>
      <protection locked="0"/>
    </xf>
    <xf numFmtId="0" fontId="42" fillId="0" borderId="0" xfId="0" applyFont="1" applyProtection="1">
      <alignment vertical="center"/>
      <protection locked="0"/>
    </xf>
    <xf numFmtId="0" fontId="34" fillId="0" borderId="0" xfId="0" applyFont="1" applyAlignment="1" applyProtection="1">
      <alignment vertical="center" shrinkToFit="1"/>
      <protection locked="0"/>
    </xf>
    <xf numFmtId="0" fontId="17"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shrinkToFit="1"/>
      <protection locked="0"/>
    </xf>
    <xf numFmtId="0" fontId="14" fillId="0" borderId="0" xfId="0" applyFont="1" applyFill="1" applyBorder="1" applyProtection="1">
      <alignment vertical="center"/>
      <protection locked="0"/>
    </xf>
    <xf numFmtId="0" fontId="3" fillId="0" borderId="60" xfId="0" applyFont="1" applyFill="1" applyBorder="1" applyAlignment="1" applyProtection="1">
      <alignment horizontal="left" vertical="center"/>
      <protection locked="0"/>
    </xf>
    <xf numFmtId="0" fontId="31" fillId="0" borderId="0" xfId="0" applyFont="1" applyFill="1" applyBorder="1" applyProtection="1">
      <alignment vertical="center"/>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top"/>
      <protection locked="0"/>
    </xf>
    <xf numFmtId="0" fontId="2" fillId="0" borderId="6" xfId="0" applyFont="1" applyBorder="1" applyAlignment="1" applyProtection="1">
      <alignment horizontal="left" vertical="center" indent="1"/>
    </xf>
    <xf numFmtId="0" fontId="2" fillId="0" borderId="8" xfId="0" applyFont="1" applyBorder="1" applyAlignment="1" applyProtection="1">
      <alignment horizontal="left" vertical="top" indent="1"/>
    </xf>
    <xf numFmtId="0" fontId="14" fillId="0" borderId="62" xfId="0" applyFont="1" applyFill="1" applyBorder="1" applyProtection="1">
      <alignment vertical="center"/>
      <protection locked="0"/>
    </xf>
    <xf numFmtId="0" fontId="15" fillId="0" borderId="0" xfId="0" applyFont="1" applyFill="1" applyBorder="1" applyAlignment="1" applyProtection="1">
      <alignment vertical="center"/>
      <protection locked="0"/>
    </xf>
    <xf numFmtId="0" fontId="12" fillId="0" borderId="0" xfId="0" applyFont="1" applyFill="1" applyBorder="1" applyProtection="1">
      <alignment vertical="center"/>
      <protection locked="0"/>
    </xf>
    <xf numFmtId="0" fontId="2" fillId="0" borderId="63" xfId="0" applyFont="1" applyFill="1" applyBorder="1" applyProtection="1">
      <alignment vertical="center"/>
      <protection locked="0"/>
    </xf>
    <xf numFmtId="0" fontId="2" fillId="4" borderId="14" xfId="0" applyFont="1" applyFill="1" applyBorder="1" applyProtection="1">
      <alignment vertical="center"/>
    </xf>
    <xf numFmtId="0" fontId="3" fillId="4" borderId="0" xfId="0" applyFont="1" applyFill="1" applyBorder="1" applyProtection="1">
      <alignment vertical="center"/>
    </xf>
    <xf numFmtId="0" fontId="10" fillId="0" borderId="0" xfId="0" applyFont="1" applyAlignment="1" applyProtection="1">
      <alignment horizontal="center" vertical="center" shrinkToFit="1"/>
      <protection locked="0"/>
    </xf>
    <xf numFmtId="0" fontId="3" fillId="0" borderId="0" xfId="0" applyFont="1" applyBorder="1" applyProtection="1">
      <alignment vertical="center"/>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3" fillId="0" borderId="14" xfId="0" applyFont="1" applyBorder="1" applyProtection="1">
      <alignment vertical="center"/>
    </xf>
    <xf numFmtId="0" fontId="3" fillId="4" borderId="14" xfId="0" applyFont="1" applyFill="1" applyBorder="1" applyProtection="1">
      <alignment vertical="center"/>
    </xf>
    <xf numFmtId="0" fontId="3" fillId="0" borderId="5" xfId="0" applyFont="1" applyBorder="1" applyProtection="1">
      <alignment vertical="center"/>
    </xf>
    <xf numFmtId="0" fontId="10" fillId="4" borderId="0" xfId="0" applyFont="1" applyFill="1" applyBorder="1" applyProtection="1">
      <alignment vertical="center"/>
    </xf>
    <xf numFmtId="0" fontId="3" fillId="0" borderId="7" xfId="0" applyFont="1" applyBorder="1" applyProtection="1">
      <alignment vertical="center"/>
    </xf>
    <xf numFmtId="0" fontId="3" fillId="0" borderId="6" xfId="0" applyFont="1" applyBorder="1" applyAlignment="1" applyProtection="1">
      <alignment horizontal="left" vertical="center" indent="1"/>
    </xf>
    <xf numFmtId="0" fontId="3" fillId="0" borderId="13" xfId="0" applyFont="1" applyBorder="1" applyProtection="1">
      <alignment vertical="center"/>
    </xf>
    <xf numFmtId="0" fontId="3" fillId="0" borderId="8" xfId="0" applyFont="1" applyBorder="1" applyAlignment="1" applyProtection="1">
      <alignment horizontal="left" vertical="top" indent="1"/>
    </xf>
    <xf numFmtId="0" fontId="3" fillId="0" borderId="9" xfId="0" applyFont="1" applyBorder="1" applyProtection="1">
      <alignment vertical="center"/>
    </xf>
    <xf numFmtId="0" fontId="3" fillId="0" borderId="0" xfId="0" applyFont="1" applyAlignment="1" applyProtection="1">
      <alignment horizontal="center" vertical="center" shrinkToFit="1"/>
      <protection locked="0"/>
    </xf>
    <xf numFmtId="0" fontId="14" fillId="0" borderId="6" xfId="0" applyFont="1" applyFill="1" applyBorder="1" applyProtection="1">
      <alignment vertical="center"/>
    </xf>
    <xf numFmtId="0" fontId="14" fillId="4" borderId="6" xfId="0" applyFont="1" applyFill="1" applyBorder="1" applyProtection="1">
      <alignment vertical="center"/>
    </xf>
    <xf numFmtId="0" fontId="14" fillId="4" borderId="13" xfId="0" applyFont="1" applyFill="1" applyBorder="1" applyProtection="1">
      <alignment vertical="center"/>
    </xf>
    <xf numFmtId="0" fontId="3" fillId="0" borderId="6" xfId="0" applyFont="1" applyBorder="1" applyProtection="1">
      <alignment vertical="center"/>
    </xf>
    <xf numFmtId="0" fontId="2" fillId="0" borderId="8" xfId="0" applyFont="1" applyBorder="1" applyProtection="1">
      <alignment vertical="center"/>
    </xf>
    <xf numFmtId="0" fontId="10" fillId="4" borderId="13" xfId="0" applyFont="1" applyFill="1" applyBorder="1" applyProtection="1">
      <alignment vertical="center"/>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2" fillId="0" borderId="60" xfId="0" applyFont="1" applyFill="1" applyBorder="1" applyProtection="1">
      <alignment vertical="center"/>
      <protection locked="0"/>
    </xf>
    <xf numFmtId="0" fontId="17" fillId="0" borderId="60" xfId="0" applyFont="1" applyFill="1" applyBorder="1" applyProtection="1">
      <alignment vertical="center"/>
      <protection locked="0"/>
    </xf>
    <xf numFmtId="0" fontId="12" fillId="0" borderId="60" xfId="0" applyFont="1" applyFill="1" applyBorder="1" applyProtection="1">
      <alignment vertical="center"/>
      <protection locked="0"/>
    </xf>
    <xf numFmtId="0" fontId="14" fillId="0" borderId="60" xfId="0" applyFont="1" applyFill="1" applyBorder="1" applyProtection="1">
      <alignment vertical="center"/>
      <protection locked="0"/>
    </xf>
    <xf numFmtId="0" fontId="31" fillId="0" borderId="0" xfId="0" applyFont="1" applyFill="1" applyBorder="1" applyAlignment="1" applyProtection="1">
      <alignment vertical="top"/>
      <protection locked="0"/>
    </xf>
    <xf numFmtId="0" fontId="44" fillId="0" borderId="0" xfId="0" applyFont="1" applyProtection="1">
      <alignment vertical="center"/>
      <protection locked="0"/>
    </xf>
    <xf numFmtId="0" fontId="44" fillId="0" borderId="0" xfId="0" applyFont="1" applyAlignment="1" applyProtection="1">
      <alignment horizontal="center" vertical="center"/>
      <protection locked="0"/>
    </xf>
    <xf numFmtId="0" fontId="46" fillId="0" borderId="0" xfId="0" applyFont="1" applyProtection="1">
      <alignment vertical="center"/>
      <protection locked="0"/>
    </xf>
    <xf numFmtId="0" fontId="21" fillId="0" borderId="0" xfId="0" applyFont="1" applyProtection="1">
      <alignment vertical="center"/>
      <protection locked="0"/>
    </xf>
    <xf numFmtId="0" fontId="2" fillId="0"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2" fillId="0" borderId="76" xfId="0" applyFont="1" applyBorder="1" applyProtection="1">
      <alignment vertical="center"/>
      <protection locked="0"/>
    </xf>
    <xf numFmtId="0" fontId="2" fillId="0" borderId="77" xfId="0" applyFont="1" applyBorder="1" applyProtection="1">
      <alignment vertical="center"/>
      <protection locked="0"/>
    </xf>
    <xf numFmtId="0" fontId="3" fillId="0" borderId="77" xfId="0" applyFont="1" applyBorder="1" applyAlignment="1" applyProtection="1">
      <alignment vertical="center" shrinkToFit="1"/>
      <protection locked="0"/>
    </xf>
    <xf numFmtId="0" fontId="2" fillId="0" borderId="78" xfId="0" applyFont="1" applyBorder="1" applyProtection="1">
      <alignment vertical="center"/>
      <protection locked="0"/>
    </xf>
    <xf numFmtId="0" fontId="45" fillId="0" borderId="79" xfId="0" applyFont="1" applyBorder="1">
      <alignment vertical="center"/>
    </xf>
    <xf numFmtId="0" fontId="44" fillId="0" borderId="0" xfId="0" applyFont="1" applyBorder="1" applyProtection="1">
      <alignment vertical="center"/>
      <protection locked="0"/>
    </xf>
    <xf numFmtId="0" fontId="44" fillId="0" borderId="0" xfId="0" applyFont="1" applyBorder="1" applyAlignment="1" applyProtection="1">
      <alignment vertical="center" shrinkToFit="1"/>
      <protection locked="0"/>
    </xf>
    <xf numFmtId="0" fontId="44" fillId="0" borderId="80" xfId="0" applyFont="1" applyBorder="1" applyProtection="1">
      <alignment vertical="center"/>
      <protection locked="0"/>
    </xf>
    <xf numFmtId="0" fontId="44" fillId="0" borderId="0" xfId="0" applyFont="1" applyFill="1" applyProtection="1">
      <alignment vertical="center"/>
      <protection locked="0"/>
    </xf>
    <xf numFmtId="0" fontId="3" fillId="0" borderId="79" xfId="0" applyFont="1" applyBorder="1" applyProtection="1">
      <alignment vertical="center"/>
      <protection locked="0"/>
    </xf>
    <xf numFmtId="0" fontId="48"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80" xfId="0" applyFont="1" applyBorder="1" applyProtection="1">
      <alignment vertical="center"/>
      <protection locked="0"/>
    </xf>
    <xf numFmtId="0" fontId="10" fillId="0" borderId="79"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80" xfId="0" applyFont="1" applyFill="1" applyBorder="1">
      <alignment vertical="center"/>
    </xf>
    <xf numFmtId="0" fontId="3" fillId="0" borderId="0" xfId="0" applyFont="1" applyFill="1" applyBorder="1">
      <alignment vertical="center"/>
    </xf>
    <xf numFmtId="0" fontId="41" fillId="0" borderId="79"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14" fillId="4" borderId="80" xfId="0" applyFont="1" applyFill="1" applyBorder="1" applyProtection="1">
      <alignment vertical="center"/>
      <protection locked="0"/>
    </xf>
    <xf numFmtId="0" fontId="14" fillId="0" borderId="79" xfId="0" applyFont="1" applyBorder="1" applyProtection="1">
      <alignment vertical="center"/>
      <protection locked="0"/>
    </xf>
    <xf numFmtId="0" fontId="10" fillId="0" borderId="0" xfId="0" applyFont="1" applyFill="1" applyBorder="1" applyProtection="1">
      <alignment vertical="center"/>
      <protection locked="0"/>
    </xf>
    <xf numFmtId="0" fontId="34" fillId="0" borderId="0" xfId="0" applyFont="1" applyFill="1" applyBorder="1" applyProtection="1">
      <alignment vertical="center"/>
      <protection locked="0"/>
    </xf>
    <xf numFmtId="0" fontId="14" fillId="0" borderId="80" xfId="0" applyFont="1" applyBorder="1" applyProtection="1">
      <alignment vertical="center"/>
      <protection locked="0"/>
    </xf>
    <xf numFmtId="0" fontId="34"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10" fillId="0" borderId="6" xfId="0" applyFont="1" applyBorder="1" applyAlignment="1" applyProtection="1">
      <alignment vertical="center" wrapText="1"/>
      <protection locked="0"/>
    </xf>
    <xf numFmtId="0" fontId="10" fillId="0" borderId="79" xfId="0" applyFont="1" applyBorder="1" applyProtection="1">
      <alignment vertical="center"/>
      <protection locked="0"/>
    </xf>
    <xf numFmtId="0" fontId="2" fillId="0" borderId="113" xfId="0" applyFont="1" applyBorder="1" applyProtection="1">
      <alignment vertical="center"/>
      <protection locked="0"/>
    </xf>
    <xf numFmtId="0" fontId="2" fillId="0" borderId="114" xfId="0" applyFont="1" applyBorder="1" applyProtection="1">
      <alignment vertical="center"/>
      <protection locked="0"/>
    </xf>
    <xf numFmtId="0" fontId="3" fillId="0" borderId="114" xfId="0" applyFont="1" applyBorder="1" applyAlignment="1" applyProtection="1">
      <alignment vertical="center" shrinkToFit="1"/>
      <protection locked="0"/>
    </xf>
    <xf numFmtId="0" fontId="2" fillId="0" borderId="115" xfId="0" applyFont="1" applyBorder="1" applyProtection="1">
      <alignment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vertical="center"/>
      <protection locked="0"/>
    </xf>
    <xf numFmtId="0" fontId="3" fillId="0" borderId="56" xfId="0" applyFont="1" applyFill="1" applyBorder="1" applyAlignment="1" applyProtection="1">
      <alignment vertical="top"/>
      <protection locked="0"/>
    </xf>
    <xf numFmtId="0" fontId="3" fillId="0" borderId="0" xfId="0" applyFont="1" applyFill="1" applyBorder="1" applyAlignment="1" applyProtection="1">
      <alignment horizontal="left" vertical="center" shrinkToFit="1"/>
      <protection locked="0"/>
    </xf>
    <xf numFmtId="0" fontId="3" fillId="0" borderId="0" xfId="0" applyFont="1" applyBorder="1" applyAlignment="1" applyProtection="1">
      <alignment vertical="center" wrapText="1"/>
      <protection locked="0"/>
    </xf>
    <xf numFmtId="0" fontId="2" fillId="0" borderId="0" xfId="0" applyFont="1" applyFill="1" applyAlignment="1" applyProtection="1">
      <alignment vertical="center"/>
      <protection locked="0"/>
    </xf>
    <xf numFmtId="0" fontId="3" fillId="0" borderId="0" xfId="0" applyFont="1" applyFill="1" applyBorder="1" applyAlignment="1" applyProtection="1">
      <alignment vertical="center" wrapText="1"/>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center" vertical="center" wrapText="1"/>
      <protection locked="0"/>
    </xf>
    <xf numFmtId="0" fontId="13" fillId="0" borderId="12"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40" fillId="0" borderId="12" xfId="0" applyFont="1" applyBorder="1" applyProtection="1">
      <alignment vertical="center"/>
      <protection locked="0"/>
    </xf>
    <xf numFmtId="0" fontId="40" fillId="0" borderId="3" xfId="0" applyFont="1" applyBorder="1" applyProtection="1">
      <alignment vertical="center"/>
      <protection locked="0"/>
    </xf>
    <xf numFmtId="0" fontId="2" fillId="0" borderId="0" xfId="0" applyFont="1" applyAlignment="1" applyProtection="1">
      <alignment horizontal="center" vertical="center" shrinkToFit="1"/>
      <protection locked="0"/>
    </xf>
    <xf numFmtId="0" fontId="14" fillId="0" borderId="0" xfId="0" applyFont="1" applyAlignment="1" applyProtection="1">
      <alignment vertical="center" wrapText="1"/>
      <protection locked="0"/>
    </xf>
    <xf numFmtId="0" fontId="6" fillId="0" borderId="2" xfId="0" applyFont="1" applyBorder="1" applyProtection="1">
      <alignment vertical="center"/>
      <protection locked="0"/>
    </xf>
    <xf numFmtId="0" fontId="50" fillId="0" borderId="0" xfId="0" applyFont="1" applyProtection="1">
      <alignment vertical="center"/>
      <protection locked="0"/>
    </xf>
    <xf numFmtId="0" fontId="50" fillId="0" borderId="0" xfId="0" applyFont="1" applyFill="1" applyProtection="1">
      <alignment vertical="center"/>
      <protection locked="0"/>
    </xf>
    <xf numFmtId="0" fontId="3" fillId="0" borderId="13" xfId="0" applyFont="1" applyBorder="1" applyAlignment="1" applyProtection="1">
      <alignment horizontal="right" vertical="center"/>
    </xf>
    <xf numFmtId="0" fontId="3" fillId="0" borderId="0" xfId="0" applyFont="1" applyBorder="1" applyAlignment="1" applyProtection="1">
      <alignment horizontal="right" vertical="center"/>
    </xf>
    <xf numFmtId="0" fontId="2" fillId="0"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3" fillId="0" borderId="0" xfId="0" applyFont="1" applyFill="1" applyBorder="1" applyAlignment="1" applyProtection="1">
      <alignment horizontal="left" vertical="center" shrinkToFit="1"/>
      <protection locked="0"/>
    </xf>
    <xf numFmtId="0" fontId="2" fillId="0" borderId="0" xfId="0" applyFont="1" applyBorder="1" applyAlignment="1" applyProtection="1">
      <alignment horizontal="right" vertical="center"/>
      <protection locked="0"/>
    </xf>
    <xf numFmtId="0" fontId="14" fillId="0" borderId="153" xfId="0" applyFont="1" applyBorder="1" applyProtection="1">
      <alignment vertical="center"/>
      <protection locked="0"/>
    </xf>
    <xf numFmtId="0" fontId="51" fillId="0" borderId="0" xfId="0" applyFont="1" applyProtection="1">
      <alignment vertical="center"/>
      <protection locked="0"/>
    </xf>
    <xf numFmtId="0" fontId="50" fillId="0" borderId="0" xfId="0" applyFont="1" applyAlignment="1" applyProtection="1">
      <alignment vertical="center" shrinkToFit="1"/>
      <protection locked="0"/>
    </xf>
    <xf numFmtId="0" fontId="52" fillId="0" borderId="0" xfId="0" applyFont="1" applyBorder="1" applyAlignment="1" applyProtection="1">
      <alignment vertical="center"/>
      <protection locked="0"/>
    </xf>
    <xf numFmtId="0" fontId="3" fillId="0" borderId="59" xfId="0" applyFont="1" applyBorder="1" applyAlignment="1" applyProtection="1">
      <alignment horizontal="center" vertical="center"/>
    </xf>
    <xf numFmtId="0" fontId="3" fillId="0" borderId="105" xfId="0" applyFont="1" applyBorder="1" applyAlignment="1" applyProtection="1">
      <alignment horizontal="center" vertical="center"/>
    </xf>
    <xf numFmtId="177" fontId="3" fillId="0" borderId="94" xfId="0" applyNumberFormat="1" applyFont="1" applyBorder="1" applyAlignment="1" applyProtection="1">
      <alignment horizontal="right" vertical="center"/>
    </xf>
    <xf numFmtId="177" fontId="3" fillId="0" borderId="12" xfId="0" applyNumberFormat="1" applyFont="1" applyBorder="1" applyAlignment="1" applyProtection="1">
      <alignment horizontal="right" vertical="center"/>
    </xf>
    <xf numFmtId="177" fontId="3" fillId="0" borderId="3" xfId="0" applyNumberFormat="1" applyFont="1" applyBorder="1" applyAlignment="1" applyProtection="1">
      <alignment horizontal="right" vertical="center"/>
    </xf>
    <xf numFmtId="0" fontId="3" fillId="6" borderId="4"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shrinkToFit="1"/>
      <protection locked="0"/>
    </xf>
    <xf numFmtId="0" fontId="3" fillId="6" borderId="0" xfId="0" applyFont="1" applyFill="1" applyBorder="1" applyAlignment="1" applyProtection="1">
      <alignment horizontal="center" vertical="center" shrinkToFit="1"/>
      <protection locked="0"/>
    </xf>
    <xf numFmtId="0" fontId="3" fillId="6" borderId="13" xfId="0" applyFont="1" applyFill="1" applyBorder="1" applyAlignment="1" applyProtection="1">
      <alignment horizontal="center" vertical="center" shrinkToFit="1"/>
      <protection locked="0"/>
    </xf>
    <xf numFmtId="0" fontId="3" fillId="6" borderId="14" xfId="0"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protection locked="0"/>
    </xf>
    <xf numFmtId="0" fontId="3" fillId="6" borderId="13"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3" fillId="6" borderId="82" xfId="0" applyFont="1" applyFill="1" applyBorder="1" applyAlignment="1" applyProtection="1">
      <alignment horizontal="center" vertical="center"/>
      <protection locked="0"/>
    </xf>
    <xf numFmtId="0" fontId="3" fillId="6" borderId="80"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80"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184" fontId="3" fillId="0" borderId="94" xfId="0" applyNumberFormat="1" applyFont="1" applyBorder="1" applyAlignment="1" applyProtection="1">
      <alignment horizontal="right" vertical="center"/>
    </xf>
    <xf numFmtId="184" fontId="3" fillId="0" borderId="12" xfId="0" applyNumberFormat="1" applyFont="1" applyBorder="1" applyAlignment="1" applyProtection="1">
      <alignment horizontal="right" vertical="center"/>
    </xf>
    <xf numFmtId="184" fontId="3" fillId="0" borderId="116" xfId="0" applyNumberFormat="1" applyFont="1" applyBorder="1" applyAlignment="1" applyProtection="1">
      <alignment horizontal="right" vertical="center"/>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182" fontId="3" fillId="2" borderId="4" xfId="0" applyNumberFormat="1" applyFont="1" applyFill="1" applyBorder="1" applyAlignment="1" applyProtection="1">
      <alignment horizontal="center" vertical="center" wrapText="1"/>
      <protection locked="0"/>
    </xf>
    <xf numFmtId="182" fontId="3" fillId="2" borderId="14" xfId="0" applyNumberFormat="1" applyFont="1" applyFill="1" applyBorder="1" applyAlignment="1" applyProtection="1">
      <alignment horizontal="center" vertical="center" wrapText="1"/>
      <protection locked="0"/>
    </xf>
    <xf numFmtId="182" fontId="3" fillId="2" borderId="82" xfId="0" applyNumberFormat="1" applyFont="1" applyFill="1" applyBorder="1" applyAlignment="1" applyProtection="1">
      <alignment horizontal="center" vertical="center" wrapText="1"/>
      <protection locked="0"/>
    </xf>
    <xf numFmtId="182" fontId="3" fillId="2" borderId="6" xfId="0" applyNumberFormat="1" applyFont="1" applyFill="1" applyBorder="1" applyAlignment="1" applyProtection="1">
      <alignment horizontal="center" vertical="center" wrapText="1"/>
      <protection locked="0"/>
    </xf>
    <xf numFmtId="182" fontId="3" fillId="2" borderId="0" xfId="0" applyNumberFormat="1" applyFont="1" applyFill="1" applyBorder="1" applyAlignment="1" applyProtection="1">
      <alignment horizontal="center" vertical="center" wrapText="1"/>
      <protection locked="0"/>
    </xf>
    <xf numFmtId="182" fontId="3" fillId="2" borderId="80" xfId="0" applyNumberFormat="1" applyFont="1" applyFill="1" applyBorder="1" applyAlignment="1" applyProtection="1">
      <alignment horizontal="center" vertical="center" wrapText="1"/>
      <protection locked="0"/>
    </xf>
    <xf numFmtId="182" fontId="3" fillId="2" borderId="8" xfId="0" applyNumberFormat="1" applyFont="1" applyFill="1" applyBorder="1" applyAlignment="1" applyProtection="1">
      <alignment horizontal="center" vertical="center" wrapText="1"/>
      <protection locked="0"/>
    </xf>
    <xf numFmtId="182" fontId="3" fillId="2" borderId="13" xfId="0" applyNumberFormat="1" applyFont="1" applyFill="1" applyBorder="1" applyAlignment="1" applyProtection="1">
      <alignment horizontal="center" vertical="center" wrapText="1"/>
      <protection locked="0"/>
    </xf>
    <xf numFmtId="182" fontId="3" fillId="2" borderId="43" xfId="0" applyNumberFormat="1" applyFont="1" applyFill="1" applyBorder="1" applyAlignment="1" applyProtection="1">
      <alignment horizontal="center" vertical="center" wrapText="1"/>
      <protection locked="0"/>
    </xf>
    <xf numFmtId="177" fontId="3" fillId="0" borderId="42" xfId="0" applyNumberFormat="1" applyFont="1" applyBorder="1" applyAlignment="1" applyProtection="1">
      <alignment horizontal="right" vertical="center"/>
    </xf>
    <xf numFmtId="177" fontId="3" fillId="0" borderId="13" xfId="0" applyNumberFormat="1" applyFont="1" applyBorder="1" applyAlignment="1" applyProtection="1">
      <alignment horizontal="right" vertical="center"/>
    </xf>
    <xf numFmtId="177" fontId="3" fillId="0" borderId="9" xfId="0" applyNumberFormat="1" applyFont="1" applyBorder="1" applyAlignment="1" applyProtection="1">
      <alignment horizontal="right" vertical="center"/>
    </xf>
    <xf numFmtId="177" fontId="3" fillId="0" borderId="102" xfId="0" applyNumberFormat="1" applyFont="1" applyBorder="1" applyAlignment="1" applyProtection="1">
      <alignment horizontal="right" vertical="center"/>
    </xf>
    <xf numFmtId="177" fontId="3" fillId="0" borderId="103" xfId="0" applyNumberFormat="1" applyFont="1" applyBorder="1" applyAlignment="1" applyProtection="1">
      <alignment horizontal="right" vertical="center"/>
    </xf>
    <xf numFmtId="177" fontId="3" fillId="0" borderId="96" xfId="0" applyNumberFormat="1" applyFont="1" applyBorder="1" applyAlignment="1" applyProtection="1">
      <alignment horizontal="right" vertical="center"/>
    </xf>
    <xf numFmtId="0" fontId="3" fillId="6" borderId="91" xfId="0" applyFont="1" applyFill="1" applyBorder="1" applyAlignment="1" applyProtection="1">
      <alignment horizontal="center" vertical="center"/>
      <protection locked="0"/>
    </xf>
    <xf numFmtId="0" fontId="3" fillId="6" borderId="54" xfId="0" applyFont="1" applyFill="1" applyBorder="1" applyAlignment="1" applyProtection="1">
      <alignment horizontal="center" vertical="center"/>
      <protection locked="0"/>
    </xf>
    <xf numFmtId="0" fontId="3" fillId="6" borderId="90" xfId="0" applyFont="1" applyFill="1" applyBorder="1" applyAlignment="1" applyProtection="1">
      <alignment horizontal="center" vertical="center" shrinkToFit="1"/>
      <protection locked="0"/>
    </xf>
    <xf numFmtId="0" fontId="3" fillId="6" borderId="52" xfId="0" applyFont="1" applyFill="1" applyBorder="1" applyAlignment="1" applyProtection="1">
      <alignment horizontal="center" vertical="center" shrinkToFit="1"/>
      <protection locked="0"/>
    </xf>
    <xf numFmtId="0" fontId="3" fillId="6" borderId="90" xfId="0" applyFont="1" applyFill="1" applyBorder="1" applyAlignment="1" applyProtection="1">
      <alignment horizontal="center" vertical="center"/>
      <protection locked="0"/>
    </xf>
    <xf numFmtId="0" fontId="3" fillId="6" borderId="52" xfId="0" applyFont="1" applyFill="1" applyBorder="1" applyAlignment="1" applyProtection="1">
      <alignment horizontal="center" vertical="center"/>
      <protection locked="0"/>
    </xf>
    <xf numFmtId="0" fontId="3" fillId="6" borderId="121" xfId="0" applyFont="1" applyFill="1" applyBorder="1" applyAlignment="1" applyProtection="1">
      <alignment horizontal="center" vertical="center"/>
      <protection locked="0"/>
    </xf>
    <xf numFmtId="0" fontId="3" fillId="6" borderId="75" xfId="0" applyFont="1" applyFill="1" applyBorder="1" applyAlignment="1" applyProtection="1">
      <alignment horizontal="center" vertical="center"/>
      <protection locked="0"/>
    </xf>
    <xf numFmtId="0" fontId="3" fillId="6" borderId="107" xfId="0" applyFont="1" applyFill="1" applyBorder="1" applyAlignment="1" applyProtection="1">
      <alignment horizontal="center" vertical="center"/>
      <protection locked="0"/>
    </xf>
    <xf numFmtId="0" fontId="3" fillId="6" borderId="89" xfId="0" applyFont="1" applyFill="1" applyBorder="1" applyAlignment="1" applyProtection="1">
      <alignment horizontal="center" vertical="center"/>
      <protection locked="0"/>
    </xf>
    <xf numFmtId="0" fontId="3" fillId="2" borderId="106" xfId="0" applyFont="1" applyFill="1" applyBorder="1" applyAlignment="1" applyProtection="1">
      <alignment horizontal="center" vertical="center"/>
      <protection locked="0"/>
    </xf>
    <xf numFmtId="0" fontId="3" fillId="2" borderId="90" xfId="0" applyFont="1" applyFill="1" applyBorder="1" applyAlignment="1" applyProtection="1">
      <alignment horizontal="center" vertical="center"/>
      <protection locked="0"/>
    </xf>
    <xf numFmtId="0" fontId="3" fillId="2" borderId="107" xfId="0" applyFont="1" applyFill="1" applyBorder="1" applyAlignment="1" applyProtection="1">
      <alignment horizontal="center" vertical="center"/>
      <protection locked="0"/>
    </xf>
    <xf numFmtId="0" fontId="3" fillId="2" borderId="88"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89" xfId="0" applyFont="1" applyFill="1" applyBorder="1" applyAlignment="1" applyProtection="1">
      <alignment horizontal="center" vertical="center"/>
      <protection locked="0"/>
    </xf>
    <xf numFmtId="184" fontId="3" fillId="0" borderId="131" xfId="0" applyNumberFormat="1" applyFont="1" applyBorder="1" applyAlignment="1" applyProtection="1">
      <alignment horizontal="right" vertical="center"/>
    </xf>
    <xf numFmtId="184" fontId="3" fillId="0" borderId="132" xfId="0" applyNumberFormat="1" applyFont="1" applyBorder="1" applyAlignment="1" applyProtection="1">
      <alignment horizontal="right" vertical="center"/>
    </xf>
    <xf numFmtId="184" fontId="3" fillId="0" borderId="133" xfId="0" applyNumberFormat="1" applyFont="1" applyBorder="1" applyAlignment="1" applyProtection="1">
      <alignment horizontal="right" vertical="center"/>
    </xf>
    <xf numFmtId="184" fontId="3" fillId="0" borderId="102" xfId="0" applyNumberFormat="1" applyFont="1" applyBorder="1" applyAlignment="1" applyProtection="1">
      <alignment horizontal="right" vertical="center"/>
    </xf>
    <xf numFmtId="184" fontId="3" fillId="0" borderId="103" xfId="0" applyNumberFormat="1" applyFont="1" applyBorder="1" applyAlignment="1" applyProtection="1">
      <alignment horizontal="right" vertical="center"/>
    </xf>
    <xf numFmtId="184" fontId="3" fillId="0" borderId="120" xfId="0" applyNumberFormat="1" applyFont="1" applyBorder="1" applyAlignment="1" applyProtection="1">
      <alignment horizontal="right" vertical="center"/>
    </xf>
    <xf numFmtId="0" fontId="3" fillId="2" borderId="121"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182" fontId="3" fillId="2" borderId="91" xfId="0" applyNumberFormat="1" applyFont="1" applyFill="1" applyBorder="1" applyAlignment="1" applyProtection="1">
      <alignment horizontal="center" vertical="center" wrapText="1"/>
      <protection locked="0"/>
    </xf>
    <xf numFmtId="182" fontId="3" fillId="2" borderId="90" xfId="0" applyNumberFormat="1" applyFont="1" applyFill="1" applyBorder="1" applyAlignment="1" applyProtection="1">
      <alignment horizontal="center" vertical="center" wrapText="1"/>
      <protection locked="0"/>
    </xf>
    <xf numFmtId="182" fontId="3" fillId="2" borderId="107" xfId="0" applyNumberFormat="1" applyFont="1" applyFill="1" applyBorder="1" applyAlignment="1" applyProtection="1">
      <alignment horizontal="center" vertical="center" wrapText="1"/>
      <protection locked="0"/>
    </xf>
    <xf numFmtId="182" fontId="3" fillId="2" borderId="54" xfId="0" applyNumberFormat="1" applyFont="1" applyFill="1" applyBorder="1" applyAlignment="1" applyProtection="1">
      <alignment horizontal="center" vertical="center" wrapText="1"/>
      <protection locked="0"/>
    </xf>
    <xf numFmtId="182" fontId="3" fillId="2" borderId="52" xfId="0" applyNumberFormat="1" applyFont="1" applyFill="1" applyBorder="1" applyAlignment="1" applyProtection="1">
      <alignment horizontal="center" vertical="center" wrapText="1"/>
      <protection locked="0"/>
    </xf>
    <xf numFmtId="182" fontId="3" fillId="2" borderId="89" xfId="0" applyNumberFormat="1" applyFont="1" applyFill="1" applyBorder="1" applyAlignment="1" applyProtection="1">
      <alignment horizontal="center" vertical="center" wrapText="1"/>
      <protection locked="0"/>
    </xf>
    <xf numFmtId="177" fontId="3" fillId="0" borderId="131" xfId="0" applyNumberFormat="1" applyFont="1" applyBorder="1" applyAlignment="1" applyProtection="1">
      <alignment horizontal="right" vertical="center"/>
    </xf>
    <xf numFmtId="177" fontId="3" fillId="0" borderId="132" xfId="0" applyNumberFormat="1" applyFont="1" applyBorder="1" applyAlignment="1" applyProtection="1">
      <alignment horizontal="right" vertical="center"/>
    </xf>
    <xf numFmtId="177" fontId="3" fillId="0" borderId="134" xfId="0" applyNumberFormat="1" applyFont="1" applyBorder="1" applyAlignment="1" applyProtection="1">
      <alignment horizontal="right" vertical="center"/>
    </xf>
    <xf numFmtId="0" fontId="3" fillId="0" borderId="122" xfId="0" applyFont="1" applyBorder="1" applyAlignment="1" applyProtection="1">
      <alignment horizontal="center" vertical="center"/>
    </xf>
    <xf numFmtId="184" fontId="3" fillId="0" borderId="42" xfId="0" applyNumberFormat="1" applyFont="1" applyBorder="1" applyAlignment="1" applyProtection="1">
      <alignment horizontal="right" vertical="center"/>
    </xf>
    <xf numFmtId="184" fontId="3" fillId="0" borderId="13" xfId="0" applyNumberFormat="1" applyFont="1" applyBorder="1" applyAlignment="1" applyProtection="1">
      <alignment horizontal="right" vertical="center"/>
    </xf>
    <xf numFmtId="184" fontId="3" fillId="0" borderId="43" xfId="0" applyNumberFormat="1" applyFont="1" applyBorder="1" applyAlignment="1" applyProtection="1">
      <alignment horizontal="right" vertical="center"/>
    </xf>
    <xf numFmtId="0" fontId="3" fillId="5" borderId="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shrinkToFit="1"/>
      <protection locked="0"/>
    </xf>
    <xf numFmtId="0" fontId="3" fillId="5" borderId="0" xfId="0" applyFont="1" applyFill="1" applyBorder="1" applyAlignment="1" applyProtection="1">
      <alignment horizontal="center" vertical="center" shrinkToFit="1"/>
      <protection locked="0"/>
    </xf>
    <xf numFmtId="0" fontId="3" fillId="5" borderId="52"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52"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shrinkToFit="1"/>
      <protection locked="0"/>
    </xf>
    <xf numFmtId="0" fontId="3" fillId="5" borderId="8"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shrinkToFit="1"/>
      <protection locked="0"/>
    </xf>
    <xf numFmtId="0" fontId="3" fillId="5" borderId="13" xfId="0" applyFont="1" applyFill="1" applyBorder="1" applyAlignment="1" applyProtection="1">
      <alignment horizontal="center" vertical="center"/>
      <protection locked="0"/>
    </xf>
    <xf numFmtId="184" fontId="2" fillId="0" borderId="94" xfId="0" applyNumberFormat="1" applyFont="1" applyBorder="1" applyAlignment="1" applyProtection="1">
      <alignment horizontal="right" vertical="center"/>
    </xf>
    <xf numFmtId="184" fontId="2" fillId="0" borderId="12" xfId="0" applyNumberFormat="1" applyFont="1" applyBorder="1" applyAlignment="1" applyProtection="1">
      <alignment horizontal="right" vertical="center"/>
    </xf>
    <xf numFmtId="184" fontId="2" fillId="0" borderId="116" xfId="0" applyNumberFormat="1" applyFont="1" applyBorder="1" applyAlignment="1" applyProtection="1">
      <alignment horizontal="right" vertical="center"/>
    </xf>
    <xf numFmtId="177" fontId="2" fillId="0" borderId="94" xfId="0" applyNumberFormat="1" applyFont="1" applyBorder="1" applyAlignment="1" applyProtection="1">
      <alignment horizontal="right" vertical="center"/>
    </xf>
    <xf numFmtId="177" fontId="2" fillId="0" borderId="12" xfId="0" applyNumberFormat="1" applyFont="1" applyBorder="1" applyAlignment="1" applyProtection="1">
      <alignment horizontal="right" vertical="center"/>
    </xf>
    <xf numFmtId="177" fontId="2" fillId="0" borderId="3" xfId="0" applyNumberFormat="1" applyFont="1" applyBorder="1" applyAlignment="1" applyProtection="1">
      <alignment horizontal="right" vertical="center"/>
    </xf>
    <xf numFmtId="0" fontId="2" fillId="0" borderId="59" xfId="0" applyFont="1" applyBorder="1" applyAlignment="1" applyProtection="1">
      <alignment horizontal="center" vertical="center"/>
    </xf>
    <xf numFmtId="0" fontId="2" fillId="2" borderId="8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184" fontId="2" fillId="0" borderId="102" xfId="0" applyNumberFormat="1" applyFont="1" applyBorder="1" applyAlignment="1" applyProtection="1">
      <alignment horizontal="right" vertical="center"/>
    </xf>
    <xf numFmtId="184" fontId="2" fillId="0" borderId="103" xfId="0" applyNumberFormat="1" applyFont="1" applyBorder="1" applyAlignment="1" applyProtection="1">
      <alignment horizontal="right" vertical="center"/>
    </xf>
    <xf numFmtId="184" fontId="2" fillId="0" borderId="120" xfId="0" applyNumberFormat="1" applyFont="1" applyBorder="1" applyAlignment="1" applyProtection="1">
      <alignment horizontal="right" vertical="center"/>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182" fontId="2" fillId="2" borderId="1" xfId="0" applyNumberFormat="1" applyFont="1" applyFill="1" applyBorder="1" applyAlignment="1" applyProtection="1">
      <alignment horizontal="center" vertical="center" wrapText="1"/>
      <protection locked="0"/>
    </xf>
    <xf numFmtId="182" fontId="2" fillId="2" borderId="1" xfId="0" applyNumberFormat="1" applyFont="1" applyFill="1" applyBorder="1" applyAlignment="1" applyProtection="1">
      <alignment horizontal="center" vertical="center"/>
      <protection locked="0"/>
    </xf>
    <xf numFmtId="182" fontId="2" fillId="2" borderId="87" xfId="0" applyNumberFormat="1" applyFont="1" applyFill="1" applyBorder="1" applyAlignment="1" applyProtection="1">
      <alignment horizontal="center" vertical="center"/>
      <protection locked="0"/>
    </xf>
    <xf numFmtId="182" fontId="2" fillId="2" borderId="74" xfId="0" applyNumberFormat="1" applyFont="1" applyFill="1" applyBorder="1" applyAlignment="1" applyProtection="1">
      <alignment horizontal="center" vertical="center"/>
      <protection locked="0"/>
    </xf>
    <xf numFmtId="182" fontId="2" fillId="2" borderId="104" xfId="0" applyNumberFormat="1" applyFont="1" applyFill="1" applyBorder="1" applyAlignment="1" applyProtection="1">
      <alignment horizontal="center" vertical="center"/>
      <protection locked="0"/>
    </xf>
    <xf numFmtId="177" fontId="2" fillId="0" borderId="102" xfId="0" applyNumberFormat="1" applyFont="1" applyBorder="1" applyAlignment="1" applyProtection="1">
      <alignment horizontal="right" vertical="center"/>
    </xf>
    <xf numFmtId="177" fontId="2" fillId="0" borderId="103" xfId="0" applyNumberFormat="1" applyFont="1" applyBorder="1" applyAlignment="1" applyProtection="1">
      <alignment horizontal="right" vertical="center"/>
    </xf>
    <xf numFmtId="177" fontId="2" fillId="0" borderId="96" xfId="0" applyNumberFormat="1" applyFont="1" applyBorder="1" applyAlignment="1" applyProtection="1">
      <alignment horizontal="right" vertical="center"/>
    </xf>
    <xf numFmtId="0" fontId="2" fillId="0" borderId="105" xfId="0" applyFont="1" applyBorder="1" applyAlignment="1" applyProtection="1">
      <alignment horizontal="center" vertical="center"/>
    </xf>
    <xf numFmtId="0" fontId="2" fillId="5" borderId="4"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82" fontId="2" fillId="2" borderId="4" xfId="0" applyNumberFormat="1" applyFont="1" applyFill="1" applyBorder="1" applyAlignment="1" applyProtection="1">
      <alignment horizontal="center" vertical="center" wrapText="1"/>
      <protection locked="0"/>
    </xf>
    <xf numFmtId="182" fontId="2" fillId="2" borderId="14" xfId="0" applyNumberFormat="1" applyFont="1" applyFill="1" applyBorder="1" applyAlignment="1" applyProtection="1">
      <alignment horizontal="center" vertical="center" wrapText="1"/>
      <protection locked="0"/>
    </xf>
    <xf numFmtId="182" fontId="2" fillId="2" borderId="82" xfId="0" applyNumberFormat="1" applyFont="1" applyFill="1" applyBorder="1" applyAlignment="1" applyProtection="1">
      <alignment horizontal="center" vertical="center" wrapText="1"/>
      <protection locked="0"/>
    </xf>
    <xf numFmtId="182" fontId="2" fillId="2" borderId="6" xfId="0" applyNumberFormat="1" applyFont="1" applyFill="1" applyBorder="1" applyAlignment="1" applyProtection="1">
      <alignment horizontal="center" vertical="center" wrapText="1"/>
      <protection locked="0"/>
    </xf>
    <xf numFmtId="182" fontId="2" fillId="2" borderId="0" xfId="0" applyNumberFormat="1" applyFont="1" applyFill="1" applyBorder="1" applyAlignment="1" applyProtection="1">
      <alignment horizontal="center" vertical="center" wrapText="1"/>
      <protection locked="0"/>
    </xf>
    <xf numFmtId="182" fontId="2" fillId="2" borderId="80" xfId="0" applyNumberFormat="1" applyFont="1" applyFill="1" applyBorder="1" applyAlignment="1" applyProtection="1">
      <alignment horizontal="center" vertical="center" wrapText="1"/>
      <protection locked="0"/>
    </xf>
    <xf numFmtId="182" fontId="2" fillId="2" borderId="8" xfId="0" applyNumberFormat="1" applyFont="1" applyFill="1" applyBorder="1" applyAlignment="1" applyProtection="1">
      <alignment horizontal="center" vertical="center" wrapText="1"/>
      <protection locked="0"/>
    </xf>
    <xf numFmtId="182" fontId="2" fillId="2" borderId="13" xfId="0" applyNumberFormat="1" applyFont="1" applyFill="1" applyBorder="1" applyAlignment="1" applyProtection="1">
      <alignment horizontal="center" vertical="center" wrapText="1"/>
      <protection locked="0"/>
    </xf>
    <xf numFmtId="182" fontId="2" fillId="2" borderId="43" xfId="0" applyNumberFormat="1" applyFont="1" applyFill="1" applyBorder="1" applyAlignment="1" applyProtection="1">
      <alignment horizontal="center" vertical="center" wrapText="1"/>
      <protection locked="0"/>
    </xf>
    <xf numFmtId="177" fontId="2" fillId="0" borderId="42" xfId="0" applyNumberFormat="1" applyFont="1" applyBorder="1" applyAlignment="1" applyProtection="1">
      <alignment horizontal="right" vertical="center"/>
    </xf>
    <xf numFmtId="177" fontId="2" fillId="0" borderId="13" xfId="0" applyNumberFormat="1" applyFont="1" applyBorder="1" applyAlignment="1" applyProtection="1">
      <alignment horizontal="right" vertical="center"/>
    </xf>
    <xf numFmtId="177" fontId="2" fillId="0" borderId="9" xfId="0" applyNumberFormat="1" applyFont="1" applyBorder="1" applyAlignment="1" applyProtection="1">
      <alignment horizontal="right" vertical="center"/>
    </xf>
    <xf numFmtId="0" fontId="2" fillId="7" borderId="83" xfId="0" applyFont="1" applyFill="1" applyBorder="1" applyAlignment="1" applyProtection="1">
      <alignment horizontal="center" vertical="center"/>
      <protection locked="0"/>
    </xf>
    <xf numFmtId="0" fontId="2" fillId="7" borderId="68" xfId="0" applyFont="1" applyFill="1" applyBorder="1" applyAlignment="1" applyProtection="1">
      <alignment horizontal="center" vertical="center"/>
      <protection locked="0"/>
    </xf>
    <xf numFmtId="0" fontId="2" fillId="7" borderId="69" xfId="0" applyFont="1" applyFill="1" applyBorder="1" applyAlignment="1" applyProtection="1">
      <alignment horizontal="center" vertical="center"/>
      <protection locked="0"/>
    </xf>
    <xf numFmtId="0" fontId="2" fillId="7" borderId="85" xfId="0" applyFont="1" applyFill="1" applyBorder="1" applyAlignment="1" applyProtection="1">
      <alignment horizontal="center" vertical="center"/>
      <protection locked="0"/>
    </xf>
    <xf numFmtId="0" fontId="2" fillId="7" borderId="70" xfId="0" applyFont="1" applyFill="1" applyBorder="1" applyAlignment="1" applyProtection="1">
      <alignment horizontal="center" vertical="center"/>
      <protection locked="0"/>
    </xf>
    <xf numFmtId="0" fontId="2" fillId="7" borderId="71" xfId="0" applyFont="1" applyFill="1" applyBorder="1" applyAlignment="1" applyProtection="1">
      <alignment horizontal="center" vertical="center"/>
      <protection locked="0"/>
    </xf>
    <xf numFmtId="0" fontId="2" fillId="7" borderId="97" xfId="0" applyFont="1" applyFill="1" applyBorder="1" applyAlignment="1" applyProtection="1">
      <alignment horizontal="center" vertical="center"/>
      <protection locked="0"/>
    </xf>
    <xf numFmtId="0" fontId="2" fillId="7" borderId="98" xfId="0" applyFont="1" applyFill="1" applyBorder="1" applyAlignment="1" applyProtection="1">
      <alignment horizontal="center" vertical="center"/>
      <protection locked="0"/>
    </xf>
    <xf numFmtId="0" fontId="2" fillId="7" borderId="99" xfId="0" applyFont="1" applyFill="1" applyBorder="1" applyAlignment="1" applyProtection="1">
      <alignment horizontal="center" vertical="center"/>
      <protection locked="0"/>
    </xf>
    <xf numFmtId="181" fontId="2" fillId="7" borderId="67" xfId="0" applyNumberFormat="1" applyFont="1" applyFill="1" applyBorder="1" applyAlignment="1" applyProtection="1">
      <alignment horizontal="center" vertical="center" wrapText="1"/>
      <protection locked="0"/>
    </xf>
    <xf numFmtId="181" fontId="2" fillId="7" borderId="67" xfId="0" applyNumberFormat="1" applyFont="1" applyFill="1" applyBorder="1" applyAlignment="1" applyProtection="1">
      <alignment horizontal="center" vertical="center"/>
      <protection locked="0"/>
    </xf>
    <xf numFmtId="181" fontId="2" fillId="7" borderId="84" xfId="0" applyNumberFormat="1" applyFont="1" applyFill="1" applyBorder="1" applyAlignment="1" applyProtection="1">
      <alignment horizontal="center" vertical="center"/>
      <protection locked="0"/>
    </xf>
    <xf numFmtId="181" fontId="2" fillId="7" borderId="100" xfId="0" applyNumberFormat="1" applyFont="1" applyFill="1" applyBorder="1" applyAlignment="1" applyProtection="1">
      <alignment horizontal="center" vertical="center"/>
      <protection locked="0"/>
    </xf>
    <xf numFmtId="181" fontId="2" fillId="7" borderId="101" xfId="0" applyNumberFormat="1" applyFont="1" applyFill="1" applyBorder="1" applyAlignment="1" applyProtection="1">
      <alignment horizontal="center" vertical="center"/>
      <protection locked="0"/>
    </xf>
    <xf numFmtId="0" fontId="2" fillId="7" borderId="86" xfId="0" applyFont="1" applyFill="1" applyBorder="1" applyAlignment="1" applyProtection="1">
      <alignment horizontal="center" vertical="center"/>
      <protection locked="0"/>
    </xf>
    <xf numFmtId="0" fontId="2" fillId="7" borderId="72" xfId="0" applyFont="1" applyFill="1" applyBorder="1" applyAlignment="1" applyProtection="1">
      <alignment horizontal="center" vertical="center"/>
      <protection locked="0"/>
    </xf>
    <xf numFmtId="0" fontId="2" fillId="7" borderId="73" xfId="0" applyFont="1" applyFill="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12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9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2" borderId="9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2" fillId="0" borderId="91"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176" fontId="35" fillId="2" borderId="92" xfId="1" applyNumberFormat="1" applyFont="1" applyFill="1" applyBorder="1" applyAlignment="1" applyProtection="1">
      <alignment horizontal="right" vertical="center"/>
    </xf>
    <xf numFmtId="176" fontId="35" fillId="2" borderId="90" xfId="1" applyNumberFormat="1" applyFont="1" applyFill="1" applyBorder="1" applyAlignment="1" applyProtection="1">
      <alignment horizontal="right" vertical="center"/>
    </xf>
    <xf numFmtId="176" fontId="35" fillId="2" borderId="49" xfId="1" applyNumberFormat="1" applyFont="1" applyFill="1" applyBorder="1" applyAlignment="1" applyProtection="1">
      <alignment horizontal="right" vertical="center"/>
    </xf>
    <xf numFmtId="176" fontId="35" fillId="2" borderId="0" xfId="1" applyNumberFormat="1" applyFont="1" applyFill="1" applyBorder="1" applyAlignment="1" applyProtection="1">
      <alignment horizontal="right" vertical="center"/>
    </xf>
    <xf numFmtId="176" fontId="35" fillId="2" borderId="51" xfId="1" applyNumberFormat="1" applyFont="1" applyFill="1" applyBorder="1" applyAlignment="1" applyProtection="1">
      <alignment horizontal="right" vertical="center"/>
    </xf>
    <xf numFmtId="176" fontId="35" fillId="2" borderId="52" xfId="1" applyNumberFormat="1" applyFont="1" applyFill="1" applyBorder="1" applyAlignment="1" applyProtection="1">
      <alignment horizontal="right" vertical="center"/>
    </xf>
    <xf numFmtId="38" fontId="2" fillId="2" borderId="90" xfId="1" applyFont="1" applyFill="1" applyBorder="1" applyAlignment="1" applyProtection="1">
      <alignment horizontal="center" vertical="center"/>
    </xf>
    <xf numFmtId="38" fontId="2" fillId="2" borderId="93" xfId="1" applyFont="1" applyFill="1" applyBorder="1" applyAlignment="1" applyProtection="1">
      <alignment horizontal="center" vertical="center"/>
    </xf>
    <xf numFmtId="38" fontId="2" fillId="2" borderId="0" xfId="1" applyFont="1" applyFill="1" applyBorder="1" applyAlignment="1" applyProtection="1">
      <alignment horizontal="center" vertical="center"/>
    </xf>
    <xf numFmtId="38" fontId="2" fillId="2" borderId="50" xfId="1" applyFont="1" applyFill="1" applyBorder="1" applyAlignment="1" applyProtection="1">
      <alignment horizontal="center" vertical="center"/>
    </xf>
    <xf numFmtId="38" fontId="2" fillId="2" borderId="52" xfId="1" applyFont="1" applyFill="1" applyBorder="1" applyAlignment="1" applyProtection="1">
      <alignment horizontal="center" vertical="center"/>
    </xf>
    <xf numFmtId="38" fontId="2" fillId="2" borderId="53" xfId="1" applyFont="1" applyFill="1" applyBorder="1" applyAlignment="1" applyProtection="1">
      <alignment horizontal="center" vertical="center"/>
    </xf>
    <xf numFmtId="0" fontId="3" fillId="0" borderId="10" xfId="0" applyFont="1" applyBorder="1" applyAlignment="1" applyProtection="1">
      <alignment horizontal="center" vertical="center"/>
    </xf>
    <xf numFmtId="0" fontId="2" fillId="2" borderId="106" xfId="0" applyFont="1" applyFill="1" applyBorder="1" applyAlignment="1" applyProtection="1">
      <alignment horizontal="center" vertical="center"/>
      <protection locked="0"/>
    </xf>
    <xf numFmtId="0" fontId="2" fillId="2" borderId="90" xfId="0" applyFont="1" applyFill="1" applyBorder="1" applyAlignment="1" applyProtection="1">
      <alignment horizontal="center" vertical="center"/>
      <protection locked="0"/>
    </xf>
    <xf numFmtId="0" fontId="2" fillId="2" borderId="107" xfId="0" applyFont="1" applyFill="1" applyBorder="1" applyAlignment="1" applyProtection="1">
      <alignment horizontal="center" vertical="center"/>
      <protection locked="0"/>
    </xf>
    <xf numFmtId="184" fontId="2" fillId="0" borderId="42" xfId="0" applyNumberFormat="1" applyFont="1" applyBorder="1" applyAlignment="1" applyProtection="1">
      <alignment horizontal="right" vertical="center"/>
    </xf>
    <xf numFmtId="184" fontId="2" fillId="0" borderId="13" xfId="0" applyNumberFormat="1" applyFont="1" applyBorder="1" applyAlignment="1" applyProtection="1">
      <alignment horizontal="right" vertical="center"/>
    </xf>
    <xf numFmtId="184" fontId="2" fillId="0" borderId="43" xfId="0" applyNumberFormat="1" applyFont="1" applyBorder="1" applyAlignment="1" applyProtection="1">
      <alignment horizontal="right" vertical="center"/>
    </xf>
    <xf numFmtId="0" fontId="2" fillId="2" borderId="12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9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2" fillId="0" borderId="117" xfId="0" applyFont="1" applyBorder="1" applyAlignment="1" applyProtection="1">
      <alignment horizontal="center" vertical="center" wrapText="1"/>
      <protection locked="0"/>
    </xf>
    <xf numFmtId="0" fontId="2" fillId="0" borderId="118" xfId="0" applyFont="1" applyBorder="1" applyAlignment="1" applyProtection="1">
      <alignment horizontal="center" vertical="center" wrapText="1"/>
      <protection locked="0"/>
    </xf>
    <xf numFmtId="0" fontId="2" fillId="0" borderId="119"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81"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79"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wrapText="1" shrinkToFit="1"/>
      <protection locked="0"/>
    </xf>
    <xf numFmtId="0" fontId="2" fillId="0" borderId="82"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xf>
    <xf numFmtId="0" fontId="3" fillId="0" borderId="11" xfId="0" applyFont="1" applyBorder="1" applyAlignment="1" applyProtection="1">
      <alignment horizontal="center" vertical="center"/>
    </xf>
    <xf numFmtId="0" fontId="10" fillId="2" borderId="94" xfId="0" applyFont="1" applyFill="1" applyBorder="1" applyAlignment="1" applyProtection="1">
      <alignment horizontal="center" vertical="center" shrinkToFit="1"/>
      <protection locked="0"/>
    </xf>
    <xf numFmtId="0" fontId="10" fillId="2" borderId="116" xfId="0" applyFont="1" applyFill="1" applyBorder="1" applyAlignment="1" applyProtection="1">
      <alignment horizontal="center" vertical="center" shrinkToFit="1"/>
      <protection locked="0"/>
    </xf>
    <xf numFmtId="0" fontId="15" fillId="0" borderId="94"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3" fillId="0" borderId="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10" fillId="2" borderId="148" xfId="0" applyFont="1" applyFill="1" applyBorder="1" applyAlignment="1" applyProtection="1">
      <alignment horizontal="center" vertical="center" shrinkToFit="1"/>
      <protection locked="0"/>
    </xf>
    <xf numFmtId="0" fontId="10" fillId="2" borderId="14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left" vertical="center" wrapText="1" shrinkToFit="1"/>
      <protection locked="0"/>
    </xf>
    <xf numFmtId="0" fontId="3" fillId="0" borderId="12" xfId="0" applyFont="1" applyFill="1" applyBorder="1" applyAlignment="1" applyProtection="1">
      <alignment horizontal="left" vertical="center" wrapText="1" shrinkToFit="1"/>
      <protection locked="0"/>
    </xf>
    <xf numFmtId="0" fontId="3" fillId="0" borderId="3" xfId="0" applyFont="1" applyFill="1" applyBorder="1" applyAlignment="1" applyProtection="1">
      <alignment horizontal="left" vertical="center" wrapText="1" shrinkToFit="1"/>
      <protection locked="0"/>
    </xf>
    <xf numFmtId="0" fontId="3" fillId="0" borderId="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0" fontId="10" fillId="2" borderId="117" xfId="0" applyFont="1" applyFill="1" applyBorder="1" applyAlignment="1" applyProtection="1">
      <alignment horizontal="center" vertical="center" shrinkToFit="1"/>
      <protection locked="0"/>
    </xf>
    <xf numFmtId="0" fontId="10" fillId="2" borderId="119" xfId="0" applyFont="1" applyFill="1" applyBorder="1" applyAlignment="1" applyProtection="1">
      <alignment horizontal="center" vertical="center" shrinkToFit="1"/>
      <protection locked="0"/>
    </xf>
    <xf numFmtId="180" fontId="10" fillId="0" borderId="11" xfId="0" applyNumberFormat="1" applyFont="1" applyBorder="1" applyAlignment="1" applyProtection="1">
      <alignment horizontal="center" vertical="center"/>
    </xf>
    <xf numFmtId="180" fontId="10" fillId="0" borderId="10" xfId="0" applyNumberFormat="1" applyFont="1" applyBorder="1" applyAlignment="1" applyProtection="1">
      <alignment horizontal="center" vertical="center"/>
    </xf>
    <xf numFmtId="56" fontId="3" fillId="0" borderId="0" xfId="0" applyNumberFormat="1" applyFont="1" applyFill="1" applyBorder="1" applyAlignment="1" applyProtection="1">
      <alignment horizontal="left" wrapText="1"/>
      <protection locked="0"/>
    </xf>
    <xf numFmtId="56" fontId="3" fillId="0" borderId="20" xfId="0" applyNumberFormat="1" applyFont="1" applyFill="1" applyBorder="1" applyAlignment="1" applyProtection="1">
      <alignment horizontal="left" wrapText="1"/>
      <protection locked="0"/>
    </xf>
    <xf numFmtId="56" fontId="3" fillId="0" borderId="0" xfId="0" applyNumberFormat="1" applyFont="1" applyFill="1" applyBorder="1" applyAlignment="1" applyProtection="1">
      <alignment horizontal="left" vertical="center" wrapText="1"/>
      <protection locked="0"/>
    </xf>
    <xf numFmtId="56" fontId="3" fillId="0" borderId="20" xfId="0" applyNumberFormat="1" applyFont="1" applyFill="1" applyBorder="1" applyAlignment="1" applyProtection="1">
      <alignment horizontal="left" vertical="center" wrapText="1"/>
      <protection locked="0"/>
    </xf>
    <xf numFmtId="0" fontId="2" fillId="0" borderId="14" xfId="0" applyFont="1" applyBorder="1" applyAlignment="1" applyProtection="1">
      <alignment horizontal="center" vertical="center" wrapText="1" shrinkToFit="1"/>
      <protection locked="0"/>
    </xf>
    <xf numFmtId="0" fontId="2" fillId="0" borderId="5"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9" xfId="0" applyFont="1" applyBorder="1" applyAlignment="1" applyProtection="1">
      <alignment horizontal="center" vertical="center" wrapText="1" shrinkToFit="1"/>
      <protection locked="0"/>
    </xf>
    <xf numFmtId="183" fontId="20" fillId="2" borderId="4" xfId="1" applyNumberFormat="1" applyFont="1" applyFill="1" applyBorder="1" applyAlignment="1" applyProtection="1">
      <alignment horizontal="center" vertical="center"/>
    </xf>
    <xf numFmtId="183" fontId="20" fillId="2" borderId="14" xfId="1" applyNumberFormat="1" applyFont="1" applyFill="1" applyBorder="1" applyAlignment="1" applyProtection="1">
      <alignment horizontal="center" vertical="center"/>
    </xf>
    <xf numFmtId="183" fontId="20" fillId="2" borderId="5" xfId="1" applyNumberFormat="1" applyFont="1" applyFill="1" applyBorder="1" applyAlignment="1" applyProtection="1">
      <alignment horizontal="center" vertical="center"/>
    </xf>
    <xf numFmtId="183" fontId="20" fillId="2" borderId="8" xfId="1" applyNumberFormat="1" applyFont="1" applyFill="1" applyBorder="1" applyAlignment="1" applyProtection="1">
      <alignment horizontal="center" vertical="center"/>
    </xf>
    <xf numFmtId="183" fontId="20" fillId="2" borderId="13" xfId="1" applyNumberFormat="1" applyFont="1" applyFill="1" applyBorder="1" applyAlignment="1" applyProtection="1">
      <alignment horizontal="center" vertical="center"/>
    </xf>
    <xf numFmtId="183" fontId="20" fillId="2" borderId="9" xfId="1" applyNumberFormat="1" applyFont="1" applyFill="1" applyBorder="1" applyAlignment="1" applyProtection="1">
      <alignment horizontal="center" vertical="center"/>
    </xf>
    <xf numFmtId="0" fontId="10" fillId="2" borderId="57" xfId="0" applyFont="1" applyFill="1" applyBorder="1" applyAlignment="1" applyProtection="1">
      <alignment horizontal="center" vertical="center" shrinkToFit="1"/>
      <protection locked="0"/>
    </xf>
    <xf numFmtId="0" fontId="10" fillId="2" borderId="47"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179" fontId="20" fillId="2" borderId="14" xfId="0" applyNumberFormat="1" applyFont="1" applyFill="1" applyBorder="1" applyAlignment="1" applyProtection="1">
      <alignment horizontal="center" vertical="center" shrinkToFit="1"/>
      <protection locked="0"/>
    </xf>
    <xf numFmtId="179" fontId="20" fillId="2" borderId="13"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179" fontId="20" fillId="2" borderId="4" xfId="0" applyNumberFormat="1" applyFont="1" applyFill="1" applyBorder="1" applyAlignment="1" applyProtection="1">
      <alignment horizontal="center" vertical="center" shrinkToFit="1"/>
      <protection locked="0"/>
    </xf>
    <xf numFmtId="179" fontId="20" fillId="2" borderId="8" xfId="0" applyNumberFormat="1" applyFont="1" applyFill="1" applyBorder="1" applyAlignment="1" applyProtection="1">
      <alignment horizontal="center" vertical="center" shrinkToFit="1"/>
      <protection locked="0"/>
    </xf>
    <xf numFmtId="179" fontId="20" fillId="2" borderId="14" xfId="0" applyNumberFormat="1" applyFont="1" applyFill="1" applyBorder="1" applyAlignment="1" applyProtection="1">
      <alignment horizontal="center" vertical="center" shrinkToFit="1"/>
    </xf>
    <xf numFmtId="179" fontId="20" fillId="2" borderId="13" xfId="0" applyNumberFormat="1" applyFont="1" applyFill="1" applyBorder="1" applyAlignment="1" applyProtection="1">
      <alignment horizontal="center" vertical="center" shrinkToFit="1"/>
    </xf>
    <xf numFmtId="0" fontId="3" fillId="0" borderId="0" xfId="0" applyFont="1" applyBorder="1" applyAlignment="1" applyProtection="1">
      <alignment horizontal="right" vertical="center"/>
    </xf>
    <xf numFmtId="180" fontId="10" fillId="0" borderId="11" xfId="1" applyNumberFormat="1" applyFont="1" applyBorder="1" applyAlignment="1" applyProtection="1">
      <alignment horizontal="center" vertical="center"/>
    </xf>
    <xf numFmtId="180" fontId="10" fillId="0" borderId="10" xfId="1" applyNumberFormat="1" applyFont="1" applyBorder="1" applyAlignment="1" applyProtection="1">
      <alignment horizontal="center"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2" fillId="0" borderId="0"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108" xfId="0" applyFont="1" applyBorder="1" applyAlignment="1" applyProtection="1">
      <alignment horizontal="center" vertical="center"/>
    </xf>
    <xf numFmtId="0" fontId="3" fillId="0" borderId="109" xfId="0" applyFont="1" applyBorder="1" applyAlignment="1" applyProtection="1">
      <alignment horizontal="center" vertical="center"/>
    </xf>
    <xf numFmtId="0" fontId="3" fillId="0" borderId="0" xfId="0" applyFont="1" applyFill="1" applyBorder="1" applyAlignment="1" applyProtection="1">
      <alignment horizontal="left" shrinkToFit="1"/>
      <protection locked="0"/>
    </xf>
    <xf numFmtId="0" fontId="3" fillId="0" borderId="20" xfId="0" applyFont="1" applyFill="1" applyBorder="1" applyAlignment="1" applyProtection="1">
      <alignment horizontal="left" shrinkToFit="1"/>
      <protection locked="0"/>
    </xf>
    <xf numFmtId="0" fontId="3" fillId="0" borderId="0"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 xfId="0" applyFont="1" applyBorder="1" applyAlignment="1" applyProtection="1">
      <alignment horizontal="right" vertical="center"/>
    </xf>
    <xf numFmtId="0" fontId="2" fillId="0" borderId="4" xfId="0" applyFont="1" applyFill="1" applyBorder="1" applyAlignment="1" applyProtection="1">
      <alignment horizontal="center" vertical="center" wrapText="1"/>
      <protection locked="0"/>
    </xf>
    <xf numFmtId="179" fontId="20" fillId="2" borderId="4" xfId="0" applyNumberFormat="1" applyFont="1" applyFill="1" applyBorder="1" applyAlignment="1" applyProtection="1">
      <alignment horizontal="center" vertical="center" shrinkToFit="1"/>
    </xf>
    <xf numFmtId="179" fontId="20" fillId="2" borderId="8" xfId="0" applyNumberFormat="1" applyFont="1" applyFill="1" applyBorder="1" applyAlignment="1" applyProtection="1">
      <alignment horizontal="center" vertical="center" shrinkToFit="1"/>
    </xf>
    <xf numFmtId="0" fontId="10" fillId="2" borderId="56"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center" vertical="center" textRotation="255"/>
      <protection locked="0"/>
    </xf>
    <xf numFmtId="0" fontId="2" fillId="0" borderId="0" xfId="0" applyFont="1" applyBorder="1" applyAlignment="1" applyProtection="1">
      <alignment horizontal="right" vertical="center"/>
    </xf>
    <xf numFmtId="180" fontId="14" fillId="0" borderId="11" xfId="1" applyNumberFormat="1" applyFont="1" applyBorder="1" applyAlignment="1" applyProtection="1">
      <alignment horizontal="center" vertical="center"/>
    </xf>
    <xf numFmtId="180" fontId="14" fillId="0" borderId="10" xfId="1" applyNumberFormat="1" applyFont="1" applyBorder="1" applyAlignment="1" applyProtection="1">
      <alignment horizontal="center"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6" xfId="0" applyFont="1" applyBorder="1" applyAlignment="1" applyProtection="1">
      <alignment horizontal="right" vertical="center"/>
    </xf>
    <xf numFmtId="180" fontId="14" fillId="0" borderId="11" xfId="0" applyNumberFormat="1" applyFont="1" applyBorder="1" applyAlignment="1" applyProtection="1">
      <alignment horizontal="center" vertical="center"/>
    </xf>
    <xf numFmtId="180" fontId="14" fillId="0" borderId="1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right" vertical="center"/>
      <protection locked="0"/>
    </xf>
    <xf numFmtId="0" fontId="14" fillId="0" borderId="0" xfId="0" applyFont="1" applyAlignment="1" applyProtection="1">
      <alignment horizontal="center" vertical="center" shrinkToFit="1"/>
      <protection locked="0"/>
    </xf>
    <xf numFmtId="178" fontId="3" fillId="2" borderId="34"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11" fillId="2" borderId="6"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1" fillId="2" borderId="13" xfId="0" applyFont="1" applyFill="1" applyBorder="1" applyAlignment="1" applyProtection="1">
      <alignment horizontal="left" vertical="center" shrinkToFit="1"/>
      <protection locked="0"/>
    </xf>
    <xf numFmtId="0" fontId="2" fillId="0" borderId="5" xfId="0" applyFont="1" applyBorder="1" applyAlignment="1" applyProtection="1">
      <alignment horizontal="center" vertical="center"/>
      <protection locked="0"/>
    </xf>
    <xf numFmtId="0" fontId="20" fillId="2" borderId="4" xfId="0" applyFont="1" applyFill="1" applyBorder="1" applyAlignment="1" applyProtection="1">
      <alignment horizontal="left" vertical="center" shrinkToFit="1"/>
      <protection locked="0"/>
    </xf>
    <xf numFmtId="0" fontId="20" fillId="2" borderId="14" xfId="0" applyFont="1" applyFill="1" applyBorder="1" applyAlignment="1" applyProtection="1">
      <alignment horizontal="left" vertical="center" shrinkToFit="1"/>
      <protection locked="0"/>
    </xf>
    <xf numFmtId="0" fontId="20" fillId="2" borderId="5" xfId="0" applyFont="1" applyFill="1" applyBorder="1" applyAlignment="1" applyProtection="1">
      <alignment horizontal="left" vertical="center" shrinkToFit="1"/>
      <protection locked="0"/>
    </xf>
    <xf numFmtId="0" fontId="20" fillId="2" borderId="8" xfId="0" applyFont="1" applyFill="1" applyBorder="1" applyAlignment="1" applyProtection="1">
      <alignment horizontal="left" vertical="center" shrinkToFit="1"/>
      <protection locked="0"/>
    </xf>
    <xf numFmtId="0" fontId="20" fillId="2" borderId="13" xfId="0" applyFont="1" applyFill="1" applyBorder="1" applyAlignment="1" applyProtection="1">
      <alignment horizontal="left" vertical="center" shrinkToFit="1"/>
      <protection locked="0"/>
    </xf>
    <xf numFmtId="0" fontId="20" fillId="2" borderId="9" xfId="0" applyFont="1" applyFill="1" applyBorder="1" applyAlignment="1" applyProtection="1">
      <alignment horizontal="left" vertical="center" shrinkToFit="1"/>
      <protection locked="0"/>
    </xf>
    <xf numFmtId="178" fontId="20" fillId="2" borderId="1" xfId="0" applyNumberFormat="1" applyFont="1" applyFill="1" applyBorder="1" applyAlignment="1" applyProtection="1">
      <alignment horizontal="center" vertical="center" shrinkToFit="1"/>
      <protection locked="0"/>
    </xf>
    <xf numFmtId="178" fontId="20" fillId="2" borderId="26" xfId="0" applyNumberFormat="1" applyFont="1" applyFill="1" applyBorder="1" applyAlignment="1" applyProtection="1">
      <alignment horizontal="center" vertical="center" shrinkToFit="1"/>
      <protection locked="0"/>
    </xf>
    <xf numFmtId="178" fontId="20" fillId="2" borderId="29" xfId="0" applyNumberFormat="1" applyFont="1" applyFill="1" applyBorder="1" applyAlignment="1" applyProtection="1">
      <alignment horizontal="center" vertical="center" shrinkToFit="1"/>
      <protection locked="0"/>
    </xf>
    <xf numFmtId="178" fontId="20" fillId="2" borderId="3"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3" fillId="0" borderId="4" xfId="0" applyFont="1" applyBorder="1" applyAlignment="1" applyProtection="1">
      <alignment horizontal="center" vertical="center" wrapText="1"/>
      <protection locked="0"/>
    </xf>
    <xf numFmtId="0" fontId="11" fillId="2" borderId="4" xfId="0" applyFont="1" applyFill="1" applyBorder="1" applyAlignment="1" applyProtection="1">
      <alignment horizontal="left" vertical="center" shrinkToFit="1"/>
      <protection locked="0"/>
    </xf>
    <xf numFmtId="0" fontId="11" fillId="2" borderId="14"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3" fillId="0" borderId="3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1" fillId="2" borderId="36"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left" vertical="center" shrinkToFit="1"/>
      <protection locked="0"/>
    </xf>
    <xf numFmtId="0" fontId="20" fillId="2" borderId="7" xfId="0" applyFont="1" applyFill="1" applyBorder="1" applyAlignment="1" applyProtection="1">
      <alignment horizontal="left" vertical="center" shrinkToFit="1"/>
      <protection locked="0"/>
    </xf>
    <xf numFmtId="0" fontId="3" fillId="0" borderId="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0" fillId="2" borderId="14"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11" fillId="2" borderId="7"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178" fontId="20" fillId="2" borderId="21" xfId="0" applyNumberFormat="1" applyFont="1" applyFill="1" applyBorder="1" applyAlignment="1" applyProtection="1">
      <alignment horizontal="center" vertical="center"/>
      <protection locked="0"/>
    </xf>
    <xf numFmtId="178" fontId="20" fillId="2" borderId="32" xfId="0" applyNumberFormat="1" applyFont="1" applyFill="1" applyBorder="1" applyAlignment="1" applyProtection="1">
      <alignment horizontal="center" vertical="center"/>
      <protection locked="0"/>
    </xf>
    <xf numFmtId="0" fontId="11" fillId="2" borderId="22" xfId="0" applyFont="1" applyFill="1" applyBorder="1" applyAlignment="1" applyProtection="1">
      <alignment horizontal="left" vertical="center" shrinkToFit="1"/>
      <protection locked="0"/>
    </xf>
    <xf numFmtId="0" fontId="9" fillId="0" borderId="4" xfId="0" applyFont="1" applyBorder="1" applyAlignment="1" applyProtection="1">
      <alignment vertical="center" wrapText="1"/>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9" xfId="0" applyFont="1" applyBorder="1" applyAlignment="1" applyProtection="1">
      <alignment vertical="center"/>
      <protection locked="0"/>
    </xf>
    <xf numFmtId="178" fontId="20" fillId="2" borderId="31"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78" fontId="3" fillId="2" borderId="19"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7"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4"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178" fontId="2" fillId="0" borderId="1"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4" fillId="0" borderId="4"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2" borderId="76" xfId="0" applyFont="1" applyFill="1" applyBorder="1" applyAlignment="1" applyProtection="1">
      <alignment horizontal="center" vertical="center"/>
      <protection locked="0"/>
    </xf>
    <xf numFmtId="0" fontId="10" fillId="2" borderId="150" xfId="0" applyFont="1" applyFill="1" applyBorder="1" applyAlignment="1" applyProtection="1">
      <alignment horizontal="center" vertical="center"/>
      <protection locked="0"/>
    </xf>
    <xf numFmtId="0" fontId="10" fillId="2" borderId="79" xfId="0" applyFont="1" applyFill="1" applyBorder="1" applyAlignment="1" applyProtection="1">
      <alignment horizontal="center" vertical="center"/>
      <protection locked="0"/>
    </xf>
    <xf numFmtId="0" fontId="10" fillId="2" borderId="113" xfId="0" applyFont="1" applyFill="1" applyBorder="1" applyAlignment="1" applyProtection="1">
      <alignment horizontal="center" vertical="center"/>
      <protection locked="0"/>
    </xf>
    <xf numFmtId="0" fontId="10" fillId="2" borderId="152" xfId="0" applyFont="1" applyFill="1" applyBorder="1" applyAlignment="1" applyProtection="1">
      <alignment horizontal="center" vertical="center"/>
      <protection locked="0"/>
    </xf>
    <xf numFmtId="0" fontId="14" fillId="0" borderId="151" xfId="0" applyFont="1" applyBorder="1" applyAlignment="1" applyProtection="1">
      <alignment horizontal="left" vertical="center" wrapText="1"/>
      <protection locked="0"/>
    </xf>
    <xf numFmtId="0" fontId="14" fillId="0" borderId="77" xfId="0" applyFont="1" applyBorder="1" applyAlignment="1" applyProtection="1">
      <alignment horizontal="left" vertical="center" wrapText="1"/>
      <protection locked="0"/>
    </xf>
    <xf numFmtId="0" fontId="14" fillId="0" borderId="78" xfId="0" applyFont="1" applyBorder="1" applyAlignment="1" applyProtection="1">
      <alignment horizontal="left" vertical="center" wrapText="1"/>
      <protection locked="0"/>
    </xf>
    <xf numFmtId="0" fontId="14" fillId="0" borderId="80" xfId="0" applyFont="1" applyBorder="1" applyAlignment="1" applyProtection="1">
      <alignment horizontal="left" vertical="center" wrapText="1"/>
      <protection locked="0"/>
    </xf>
    <xf numFmtId="0" fontId="10" fillId="0" borderId="8" xfId="0" applyFont="1" applyBorder="1" applyAlignment="1" applyProtection="1">
      <alignment horizontal="center" vertical="center" wrapText="1"/>
      <protection locked="0"/>
    </xf>
    <xf numFmtId="0" fontId="46" fillId="0" borderId="0" xfId="0" applyFont="1" applyBorder="1" applyAlignment="1" applyProtection="1">
      <alignment horizontal="left" vertical="center" wrapText="1"/>
      <protection locked="0"/>
    </xf>
    <xf numFmtId="0" fontId="46" fillId="0" borderId="80" xfId="0" applyFont="1" applyBorder="1" applyAlignment="1" applyProtection="1">
      <alignment horizontal="left" vertical="center" wrapText="1"/>
      <protection locked="0"/>
    </xf>
    <xf numFmtId="0" fontId="46" fillId="0" borderId="114" xfId="0" applyFont="1" applyBorder="1" applyAlignment="1" applyProtection="1">
      <alignment horizontal="left" vertical="center" wrapText="1"/>
      <protection locked="0"/>
    </xf>
    <xf numFmtId="0" fontId="46" fillId="0" borderId="115"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protection locked="0"/>
    </xf>
    <xf numFmtId="0" fontId="12" fillId="4" borderId="0" xfId="0" applyFont="1" applyFill="1" applyBorder="1" applyAlignment="1" applyProtection="1">
      <alignment horizontal="left" vertical="center" wrapText="1" shrinkToFit="1"/>
      <protection locked="0"/>
    </xf>
    <xf numFmtId="0" fontId="2" fillId="0" borderId="1" xfId="0" applyFont="1" applyBorder="1" applyAlignment="1" applyProtection="1">
      <alignment horizontal="center" vertical="center"/>
      <protection locked="0"/>
    </xf>
    <xf numFmtId="0" fontId="20" fillId="2" borderId="1" xfId="0" applyFont="1" applyFill="1" applyBorder="1" applyAlignment="1" applyProtection="1">
      <alignment horizontal="left" vertical="center" shrinkToFit="1"/>
      <protection locked="0"/>
    </xf>
    <xf numFmtId="0" fontId="20" fillId="2" borderId="36" xfId="0" applyFont="1" applyFill="1" applyBorder="1" applyAlignment="1" applyProtection="1">
      <alignment horizontal="left" vertical="center" shrinkToFit="1"/>
      <protection locked="0"/>
    </xf>
    <xf numFmtId="0" fontId="20" fillId="2" borderId="21" xfId="0" applyFont="1" applyFill="1" applyBorder="1" applyAlignment="1" applyProtection="1">
      <alignment horizontal="left" vertical="center" shrinkToFit="1"/>
      <protection locked="0"/>
    </xf>
    <xf numFmtId="0" fontId="20" fillId="2" borderId="22" xfId="0" applyFont="1" applyFill="1" applyBorder="1" applyAlignment="1" applyProtection="1">
      <alignment horizontal="left" vertical="center" shrinkToFit="1"/>
      <protection locked="0"/>
    </xf>
    <xf numFmtId="178" fontId="20" fillId="2" borderId="4" xfId="0" applyNumberFormat="1" applyFont="1" applyFill="1" applyBorder="1" applyAlignment="1" applyProtection="1">
      <alignment horizontal="center" vertical="center" shrinkToFit="1"/>
      <protection locked="0"/>
    </xf>
    <xf numFmtId="178" fontId="20" fillId="2" borderId="17" xfId="0" applyNumberFormat="1" applyFont="1" applyFill="1" applyBorder="1" applyAlignment="1" applyProtection="1">
      <alignment horizontal="center" vertical="center" shrinkToFit="1"/>
      <protection locked="0"/>
    </xf>
    <xf numFmtId="178" fontId="20" fillId="2" borderId="8" xfId="0" applyNumberFormat="1" applyFont="1" applyFill="1" applyBorder="1" applyAlignment="1" applyProtection="1">
      <alignment horizontal="center" vertical="center" shrinkToFit="1"/>
      <protection locked="0"/>
    </xf>
    <xf numFmtId="178" fontId="20" fillId="2" borderId="27" xfId="0" applyNumberFormat="1" applyFont="1" applyFill="1" applyBorder="1" applyAlignment="1" applyProtection="1">
      <alignment horizontal="center" vertical="center" shrinkToFit="1"/>
      <protection locked="0"/>
    </xf>
    <xf numFmtId="178" fontId="20" fillId="2" borderId="18" xfId="0" applyNumberFormat="1" applyFont="1" applyFill="1" applyBorder="1" applyAlignment="1" applyProtection="1">
      <alignment horizontal="center" vertical="center" shrinkToFit="1"/>
      <protection locked="0"/>
    </xf>
    <xf numFmtId="178" fontId="20" fillId="2" borderId="28" xfId="0" applyNumberFormat="1" applyFont="1" applyFill="1" applyBorder="1" applyAlignment="1" applyProtection="1">
      <alignment horizontal="center" vertical="center" shrinkToFit="1"/>
      <protection locked="0"/>
    </xf>
    <xf numFmtId="178" fontId="20" fillId="2" borderId="0" xfId="0" applyNumberFormat="1" applyFont="1" applyFill="1" applyAlignment="1" applyProtection="1">
      <alignment horizontal="center" vertical="center" shrinkToFit="1"/>
      <protection locked="0"/>
    </xf>
    <xf numFmtId="0" fontId="2" fillId="2" borderId="14" xfId="0" applyFont="1" applyFill="1" applyBorder="1" applyAlignment="1" applyProtection="1">
      <alignment horizontal="center"/>
      <protection locked="0"/>
    </xf>
    <xf numFmtId="0" fontId="2" fillId="2" borderId="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178" fontId="4" fillId="2" borderId="4" xfId="0" applyNumberFormat="1" applyFont="1" applyFill="1" applyBorder="1" applyAlignment="1" applyProtection="1">
      <alignment horizontal="center" vertical="center" shrinkToFit="1"/>
      <protection locked="0"/>
    </xf>
    <xf numFmtId="178" fontId="4" fillId="2" borderId="17" xfId="0" applyNumberFormat="1" applyFont="1" applyFill="1" applyBorder="1" applyAlignment="1" applyProtection="1">
      <alignment horizontal="center" vertical="center" shrinkToFit="1"/>
      <protection locked="0"/>
    </xf>
    <xf numFmtId="178" fontId="4" fillId="2" borderId="8" xfId="0" applyNumberFormat="1" applyFont="1" applyFill="1" applyBorder="1" applyAlignment="1" applyProtection="1">
      <alignment horizontal="center" vertical="center" shrinkToFit="1"/>
      <protection locked="0"/>
    </xf>
    <xf numFmtId="178" fontId="4" fillId="2" borderId="27" xfId="0" applyNumberFormat="1" applyFont="1" applyFill="1" applyBorder="1" applyAlignment="1" applyProtection="1">
      <alignment horizontal="center" vertical="center" shrinkToFit="1"/>
      <protection locked="0"/>
    </xf>
    <xf numFmtId="178" fontId="4" fillId="2" borderId="18" xfId="0" applyNumberFormat="1" applyFont="1" applyFill="1" applyBorder="1" applyAlignment="1" applyProtection="1">
      <alignment horizontal="center" vertical="center" shrinkToFit="1"/>
      <protection locked="0"/>
    </xf>
    <xf numFmtId="178" fontId="4" fillId="2" borderId="28" xfId="0" applyNumberFormat="1" applyFont="1" applyFill="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wrapText="1" shrinkToFit="1"/>
      <protection locked="0"/>
    </xf>
    <xf numFmtId="0" fontId="13" fillId="0" borderId="3" xfId="0" applyFont="1" applyBorder="1" applyAlignment="1" applyProtection="1">
      <alignment horizontal="left" vertical="center" wrapText="1" shrinkToFit="1"/>
      <protection locked="0"/>
    </xf>
    <xf numFmtId="0" fontId="13" fillId="0" borderId="1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25" fillId="2" borderId="4"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39" fillId="3" borderId="0" xfId="0" applyFont="1" applyFill="1" applyBorder="1" applyAlignment="1" applyProtection="1">
      <alignment horizontal="left" vertical="center" wrapText="1" shrinkToFit="1"/>
      <protection locked="0"/>
    </xf>
    <xf numFmtId="0" fontId="41" fillId="0" borderId="0" xfId="0" applyFont="1" applyAlignment="1" applyProtection="1">
      <alignment vertical="center"/>
      <protection locked="0"/>
    </xf>
    <xf numFmtId="0" fontId="14" fillId="0" borderId="1"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36" fillId="0" borderId="14" xfId="0" applyFont="1" applyBorder="1" applyAlignment="1" applyProtection="1">
      <alignment horizontal="left" vertical="center" wrapText="1" shrinkToFit="1"/>
      <protection locked="0"/>
    </xf>
    <xf numFmtId="0" fontId="36" fillId="0" borderId="0" xfId="0" applyFont="1" applyAlignment="1" applyProtection="1">
      <alignment horizontal="left" vertical="top"/>
      <protection locked="0"/>
    </xf>
    <xf numFmtId="0" fontId="13" fillId="0" borderId="0"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wrapText="1" shrinkToFit="1"/>
      <protection locked="0"/>
    </xf>
    <xf numFmtId="0" fontId="14" fillId="0" borderId="1" xfId="0" applyFont="1" applyBorder="1" applyAlignment="1" applyProtection="1">
      <alignment horizontal="left" vertical="center" wrapText="1"/>
      <protection locked="0"/>
    </xf>
    <xf numFmtId="0" fontId="25" fillId="2" borderId="95" xfId="0" applyFont="1" applyFill="1" applyBorder="1" applyAlignment="1" applyProtection="1">
      <alignment horizontal="center" vertical="center"/>
      <protection locked="0"/>
    </xf>
    <xf numFmtId="0" fontId="25" fillId="2" borderId="44" xfId="0" applyFont="1" applyFill="1" applyBorder="1" applyAlignment="1" applyProtection="1">
      <alignment horizontal="center" vertical="center"/>
      <protection locked="0"/>
    </xf>
    <xf numFmtId="0" fontId="20" fillId="2" borderId="35"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0" fillId="2" borderId="36"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2" borderId="46"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0" fontId="10" fillId="2" borderId="154" xfId="0" applyFont="1" applyFill="1" applyBorder="1" applyAlignment="1" applyProtection="1">
      <alignment horizontal="center" vertical="center" shrinkToFit="1"/>
      <protection locked="0"/>
    </xf>
    <xf numFmtId="0" fontId="10" fillId="2" borderId="155" xfId="0" applyFont="1" applyFill="1" applyBorder="1" applyAlignment="1" applyProtection="1">
      <alignment horizontal="center" vertical="center" shrinkToFit="1"/>
      <protection locked="0"/>
    </xf>
    <xf numFmtId="0" fontId="10" fillId="0" borderId="155" xfId="0" applyFont="1" applyFill="1" applyBorder="1" applyAlignment="1" applyProtection="1">
      <alignment horizontal="left" vertical="center" shrinkToFit="1"/>
      <protection locked="0"/>
    </xf>
    <xf numFmtId="0" fontId="10" fillId="0" borderId="156"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21" fillId="2" borderId="5" xfId="0" applyFont="1" applyFill="1" applyBorder="1" applyAlignment="1" applyProtection="1">
      <alignment horizontal="left" vertical="center" shrinkToFit="1"/>
      <protection locked="0"/>
    </xf>
    <xf numFmtId="0" fontId="21" fillId="2" borderId="8" xfId="0" applyFont="1" applyFill="1" applyBorder="1" applyAlignment="1" applyProtection="1">
      <alignment horizontal="left" vertical="center" shrinkToFit="1"/>
      <protection locked="0"/>
    </xf>
    <xf numFmtId="0" fontId="21" fillId="2" borderId="13" xfId="0" applyFont="1" applyFill="1" applyBorder="1" applyAlignment="1" applyProtection="1">
      <alignment horizontal="left" vertical="center" shrinkToFit="1"/>
      <protection locked="0"/>
    </xf>
    <xf numFmtId="0" fontId="21" fillId="2" borderId="9" xfId="0" applyFont="1" applyFill="1" applyBorder="1" applyAlignment="1" applyProtection="1">
      <alignment horizontal="left" vertical="center" shrinkToFi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78" fontId="11" fillId="2" borderId="21" xfId="0" applyNumberFormat="1" applyFont="1" applyFill="1" applyBorder="1" applyAlignment="1" applyProtection="1">
      <alignment horizontal="center" vertical="center"/>
      <protection locked="0"/>
    </xf>
    <xf numFmtId="178" fontId="11" fillId="2" borderId="32"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0" fillId="2" borderId="10" xfId="0" applyFont="1" applyFill="1" applyBorder="1" applyAlignment="1" applyProtection="1">
      <alignment horizontal="left" vertical="center" shrinkToFit="1"/>
      <protection locked="0"/>
    </xf>
    <xf numFmtId="178" fontId="11" fillId="2" borderId="31" xfId="0" applyNumberFormat="1" applyFont="1" applyFill="1" applyBorder="1" applyAlignment="1" applyProtection="1">
      <alignment horizontal="center" vertical="center"/>
      <protection locked="0"/>
    </xf>
    <xf numFmtId="178" fontId="11" fillId="2" borderId="22" xfId="0" applyNumberFormat="1" applyFont="1" applyFill="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57" fontId="20" fillId="2" borderId="4" xfId="0" applyNumberFormat="1" applyFont="1" applyFill="1" applyBorder="1" applyAlignment="1" applyProtection="1">
      <alignment horizontal="left" vertical="center" shrinkToFit="1"/>
      <protection locked="0"/>
    </xf>
    <xf numFmtId="0" fontId="10" fillId="2" borderId="2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vertical="center" shrinkToFit="1"/>
      <protection locked="0"/>
    </xf>
    <xf numFmtId="0" fontId="10" fillId="4" borderId="47" xfId="0" applyFont="1" applyFill="1" applyBorder="1" applyAlignment="1" applyProtection="1">
      <alignment horizontal="left" vertical="center" shrinkToFit="1"/>
      <protection locked="0"/>
    </xf>
    <xf numFmtId="0" fontId="10" fillId="4" borderId="48"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shrinkToFit="1"/>
      <protection locked="0"/>
    </xf>
    <xf numFmtId="0" fontId="11" fillId="2" borderId="35" xfId="0" applyFont="1" applyFill="1" applyBorder="1" applyAlignment="1" applyProtection="1">
      <alignment horizontal="left" vertical="center" shrinkToFit="1"/>
      <protection locked="0"/>
    </xf>
    <xf numFmtId="0" fontId="9" fillId="0" borderId="10"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1" fillId="2" borderId="10"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left" vertical="center" shrinkToFit="1"/>
      <protection locked="0"/>
    </xf>
    <xf numFmtId="0" fontId="19" fillId="0" borderId="4"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right" vertical="center"/>
      <protection locked="0"/>
    </xf>
    <xf numFmtId="0" fontId="3" fillId="0" borderId="4"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wrapText="1" shrinkToFit="1"/>
      <protection locked="0"/>
    </xf>
    <xf numFmtId="0" fontId="3" fillId="0" borderId="6"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center" vertical="center" wrapText="1" shrinkToFit="1"/>
      <protection locked="0"/>
    </xf>
    <xf numFmtId="0" fontId="3" fillId="0" borderId="8"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9" xfId="0" applyFont="1" applyFill="1" applyBorder="1" applyAlignment="1" applyProtection="1">
      <alignment horizontal="center" vertical="center" wrapText="1" shrinkToFit="1"/>
      <protection locked="0"/>
    </xf>
    <xf numFmtId="38" fontId="2" fillId="0" borderId="14" xfId="1"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11" fillId="2" borderId="1" xfId="1" applyFont="1" applyFill="1" applyBorder="1" applyAlignment="1" applyProtection="1">
      <alignment horizontal="center" vertical="center" shrinkToFit="1"/>
      <protection locked="0"/>
    </xf>
    <xf numFmtId="38" fontId="11" fillId="2" borderId="2" xfId="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shrinkToFit="1"/>
      <protection locked="0"/>
    </xf>
    <xf numFmtId="0" fontId="34" fillId="0" borderId="4"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184" fontId="3" fillId="0" borderId="144" xfId="0" applyNumberFormat="1" applyFont="1" applyBorder="1" applyAlignment="1" applyProtection="1">
      <alignment horizontal="right" vertical="center"/>
    </xf>
    <xf numFmtId="184" fontId="3" fillId="0" borderId="110" xfId="0" applyNumberFormat="1" applyFont="1" applyBorder="1" applyAlignment="1" applyProtection="1">
      <alignment horizontal="right" vertical="center"/>
    </xf>
    <xf numFmtId="184" fontId="3" fillId="0" borderId="145" xfId="0" applyNumberFormat="1" applyFont="1" applyBorder="1" applyAlignment="1" applyProtection="1">
      <alignment horizontal="right" vertical="center"/>
    </xf>
    <xf numFmtId="0" fontId="3" fillId="2" borderId="83"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3" fillId="2" borderId="85"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0" fontId="3" fillId="2" borderId="86"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182" fontId="3" fillId="2" borderId="123" xfId="0" applyNumberFormat="1" applyFont="1" applyFill="1" applyBorder="1" applyAlignment="1" applyProtection="1">
      <alignment horizontal="center" vertical="center" wrapText="1"/>
      <protection locked="0"/>
    </xf>
    <xf numFmtId="182" fontId="3" fillId="2" borderId="68" xfId="0" applyNumberFormat="1" applyFont="1" applyFill="1" applyBorder="1" applyAlignment="1" applyProtection="1">
      <alignment horizontal="center" vertical="center" wrapText="1"/>
      <protection locked="0"/>
    </xf>
    <xf numFmtId="182" fontId="3" fillId="2" borderId="124" xfId="0" applyNumberFormat="1" applyFont="1" applyFill="1" applyBorder="1" applyAlignment="1" applyProtection="1">
      <alignment horizontal="center" vertical="center" wrapText="1"/>
      <protection locked="0"/>
    </xf>
    <xf numFmtId="182" fontId="3" fillId="2" borderId="125" xfId="0" applyNumberFormat="1" applyFont="1" applyFill="1" applyBorder="1" applyAlignment="1" applyProtection="1">
      <alignment horizontal="center" vertical="center" wrapText="1"/>
      <protection locked="0"/>
    </xf>
    <xf numFmtId="182" fontId="3" fillId="2" borderId="70" xfId="0" applyNumberFormat="1" applyFont="1" applyFill="1" applyBorder="1" applyAlignment="1" applyProtection="1">
      <alignment horizontal="center" vertical="center" wrapText="1"/>
      <protection locked="0"/>
    </xf>
    <xf numFmtId="182" fontId="3" fillId="2" borderId="126" xfId="0" applyNumberFormat="1" applyFont="1" applyFill="1" applyBorder="1" applyAlignment="1" applyProtection="1">
      <alignment horizontal="center" vertical="center" wrapText="1"/>
      <protection locked="0"/>
    </xf>
    <xf numFmtId="182" fontId="3" fillId="2" borderId="129" xfId="0" applyNumberFormat="1" applyFont="1" applyFill="1" applyBorder="1" applyAlignment="1" applyProtection="1">
      <alignment horizontal="center" vertical="center" wrapText="1"/>
      <protection locked="0"/>
    </xf>
    <xf numFmtId="182" fontId="3" fillId="2" borderId="72" xfId="0" applyNumberFormat="1" applyFont="1" applyFill="1" applyBorder="1" applyAlignment="1" applyProtection="1">
      <alignment horizontal="center" vertical="center" wrapText="1"/>
      <protection locked="0"/>
    </xf>
    <xf numFmtId="182" fontId="3" fillId="2" borderId="130" xfId="0" applyNumberFormat="1" applyFont="1" applyFill="1" applyBorder="1" applyAlignment="1" applyProtection="1">
      <alignment horizontal="center" vertical="center" wrapText="1"/>
      <protection locked="0"/>
    </xf>
    <xf numFmtId="177" fontId="3" fillId="0" borderId="144" xfId="0" applyNumberFormat="1" applyFont="1" applyBorder="1" applyAlignment="1" applyProtection="1">
      <alignment horizontal="right" vertical="center"/>
    </xf>
    <xf numFmtId="177" fontId="3" fillId="0" borderId="110" xfId="0" applyNumberFormat="1" applyFont="1" applyBorder="1" applyAlignment="1" applyProtection="1">
      <alignment horizontal="right" vertical="center"/>
    </xf>
    <xf numFmtId="177" fontId="3" fillId="0" borderId="44" xfId="0" applyNumberFormat="1" applyFont="1" applyBorder="1" applyAlignment="1" applyProtection="1">
      <alignment horizontal="right" vertical="center"/>
    </xf>
    <xf numFmtId="0" fontId="3" fillId="7" borderId="4"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shrinkToFit="1"/>
      <protection locked="0"/>
    </xf>
    <xf numFmtId="0" fontId="3" fillId="7" borderId="0" xfId="0" applyFont="1" applyFill="1" applyBorder="1" applyAlignment="1" applyProtection="1">
      <alignment horizontal="center" vertical="center" shrinkToFit="1"/>
      <protection locked="0"/>
    </xf>
    <xf numFmtId="0" fontId="3" fillId="7" borderId="13" xfId="0" applyFont="1" applyFill="1" applyBorder="1" applyAlignment="1" applyProtection="1">
      <alignment horizontal="center" vertical="center" shrinkToFit="1"/>
      <protection locked="0"/>
    </xf>
    <xf numFmtId="0" fontId="3" fillId="7" borderId="14"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0" fontId="3" fillId="7" borderId="82" xfId="0" applyFont="1" applyFill="1" applyBorder="1" applyAlignment="1" applyProtection="1">
      <alignment horizontal="center" vertical="center"/>
      <protection locked="0"/>
    </xf>
    <xf numFmtId="0" fontId="3" fillId="7" borderId="80" xfId="0" applyFont="1" applyFill="1" applyBorder="1" applyAlignment="1" applyProtection="1">
      <alignment horizontal="center" vertical="center"/>
      <protection locked="0"/>
    </xf>
    <xf numFmtId="0" fontId="3" fillId="7" borderId="43" xfId="0" applyFont="1" applyFill="1" applyBorder="1" applyAlignment="1" applyProtection="1">
      <alignment horizontal="center" vertical="center"/>
      <protection locked="0"/>
    </xf>
    <xf numFmtId="0" fontId="3" fillId="2" borderId="124" xfId="0" applyFont="1" applyFill="1" applyBorder="1" applyAlignment="1" applyProtection="1">
      <alignment horizontal="center" vertical="center"/>
      <protection locked="0"/>
    </xf>
    <xf numFmtId="0" fontId="3" fillId="2" borderId="126" xfId="0" applyFont="1" applyFill="1" applyBorder="1" applyAlignment="1" applyProtection="1">
      <alignment horizontal="center" vertical="center"/>
      <protection locked="0"/>
    </xf>
    <xf numFmtId="0" fontId="3" fillId="2" borderId="130" xfId="0" applyFont="1" applyFill="1" applyBorder="1" applyAlignment="1" applyProtection="1">
      <alignment horizontal="center" vertical="center"/>
      <protection locked="0"/>
    </xf>
    <xf numFmtId="184" fontId="3" fillId="0" borderId="138" xfId="0" applyNumberFormat="1" applyFont="1" applyBorder="1" applyAlignment="1" applyProtection="1">
      <alignment horizontal="right" vertical="center"/>
    </xf>
    <xf numFmtId="184" fontId="3" fillId="0" borderId="139" xfId="0" applyNumberFormat="1" applyFont="1" applyBorder="1" applyAlignment="1" applyProtection="1">
      <alignment horizontal="right" vertical="center"/>
    </xf>
    <xf numFmtId="184" fontId="3" fillId="0" borderId="140" xfId="0" applyNumberFormat="1" applyFont="1" applyBorder="1" applyAlignment="1" applyProtection="1">
      <alignment horizontal="right" vertical="center"/>
    </xf>
    <xf numFmtId="0" fontId="3" fillId="2" borderId="135" xfId="0" applyFont="1" applyFill="1" applyBorder="1" applyAlignment="1" applyProtection="1">
      <alignment horizontal="center" vertical="center"/>
      <protection locked="0"/>
    </xf>
    <xf numFmtId="0" fontId="3" fillId="2" borderId="136" xfId="0" applyFont="1" applyFill="1" applyBorder="1" applyAlignment="1" applyProtection="1">
      <alignment horizontal="center" vertical="center"/>
      <protection locked="0"/>
    </xf>
    <xf numFmtId="0" fontId="3" fillId="2" borderId="141" xfId="0" applyFont="1" applyFill="1" applyBorder="1" applyAlignment="1" applyProtection="1">
      <alignment horizontal="center" vertical="center"/>
      <protection locked="0"/>
    </xf>
    <xf numFmtId="182" fontId="3" fillId="2" borderId="142" xfId="0" applyNumberFormat="1" applyFont="1" applyFill="1" applyBorder="1" applyAlignment="1" applyProtection="1">
      <alignment horizontal="center" vertical="center" wrapText="1"/>
      <protection locked="0"/>
    </xf>
    <xf numFmtId="182" fontId="3" fillId="2" borderId="136" xfId="0" applyNumberFormat="1" applyFont="1" applyFill="1" applyBorder="1" applyAlignment="1" applyProtection="1">
      <alignment horizontal="center" vertical="center" wrapText="1"/>
      <protection locked="0"/>
    </xf>
    <xf numFmtId="182" fontId="3" fillId="2" borderId="137" xfId="0" applyNumberFormat="1" applyFont="1" applyFill="1" applyBorder="1" applyAlignment="1" applyProtection="1">
      <alignment horizontal="center" vertical="center" wrapText="1"/>
      <protection locked="0"/>
    </xf>
    <xf numFmtId="177" fontId="3" fillId="0" borderId="138" xfId="0" applyNumberFormat="1" applyFont="1" applyBorder="1" applyAlignment="1" applyProtection="1">
      <alignment horizontal="right" vertical="center"/>
    </xf>
    <xf numFmtId="177" fontId="3" fillId="0" borderId="139" xfId="0" applyNumberFormat="1" applyFont="1" applyBorder="1" applyAlignment="1" applyProtection="1">
      <alignment horizontal="right" vertical="center"/>
    </xf>
    <xf numFmtId="177" fontId="3" fillId="0" borderId="143" xfId="0" applyNumberFormat="1" applyFont="1" applyBorder="1" applyAlignment="1" applyProtection="1">
      <alignment horizontal="right" vertical="center"/>
    </xf>
    <xf numFmtId="0" fontId="3" fillId="2" borderId="137" xfId="0" applyFont="1" applyFill="1" applyBorder="1" applyAlignment="1" applyProtection="1">
      <alignment horizontal="center" vertical="center"/>
      <protection locked="0"/>
    </xf>
    <xf numFmtId="184" fontId="3" fillId="0" borderId="146" xfId="0" applyNumberFormat="1" applyFont="1" applyBorder="1" applyAlignment="1" applyProtection="1">
      <alignment horizontal="right" vertical="center"/>
    </xf>
    <xf numFmtId="184" fontId="3" fillId="0" borderId="111" xfId="0" applyNumberFormat="1" applyFont="1" applyBorder="1" applyAlignment="1" applyProtection="1">
      <alignment horizontal="right" vertical="center"/>
    </xf>
    <xf numFmtId="184" fontId="3" fillId="0" borderId="147" xfId="0" applyNumberFormat="1" applyFont="1" applyBorder="1" applyAlignment="1" applyProtection="1">
      <alignment horizontal="right" vertical="center"/>
    </xf>
    <xf numFmtId="0" fontId="3" fillId="2" borderId="97" xfId="0" applyFont="1" applyFill="1" applyBorder="1" applyAlignment="1" applyProtection="1">
      <alignment horizontal="center" vertical="center"/>
      <protection locked="0"/>
    </xf>
    <xf numFmtId="0" fontId="3" fillId="2" borderId="98" xfId="0" applyFont="1" applyFill="1" applyBorder="1" applyAlignment="1" applyProtection="1">
      <alignment horizontal="center" vertical="center"/>
      <protection locked="0"/>
    </xf>
    <xf numFmtId="0" fontId="3" fillId="2" borderId="99" xfId="0" applyFont="1" applyFill="1" applyBorder="1" applyAlignment="1" applyProtection="1">
      <alignment horizontal="center" vertical="center"/>
      <protection locked="0"/>
    </xf>
    <xf numFmtId="182" fontId="3" fillId="2" borderId="127" xfId="0" applyNumberFormat="1" applyFont="1" applyFill="1" applyBorder="1" applyAlignment="1" applyProtection="1">
      <alignment horizontal="center" vertical="center" wrapText="1"/>
      <protection locked="0"/>
    </xf>
    <xf numFmtId="182" fontId="3" fillId="2" borderId="98" xfId="0" applyNumberFormat="1" applyFont="1" applyFill="1" applyBorder="1" applyAlignment="1" applyProtection="1">
      <alignment horizontal="center" vertical="center" wrapText="1"/>
      <protection locked="0"/>
    </xf>
    <xf numFmtId="182" fontId="3" fillId="2" borderId="128" xfId="0" applyNumberFormat="1" applyFont="1" applyFill="1" applyBorder="1" applyAlignment="1" applyProtection="1">
      <alignment horizontal="center" vertical="center" wrapText="1"/>
      <protection locked="0"/>
    </xf>
    <xf numFmtId="177" fontId="3" fillId="0" borderId="146" xfId="0" applyNumberFormat="1" applyFont="1" applyBorder="1" applyAlignment="1" applyProtection="1">
      <alignment horizontal="right" vertical="center"/>
    </xf>
    <xf numFmtId="177" fontId="3" fillId="0" borderId="111" xfId="0" applyNumberFormat="1" applyFont="1" applyBorder="1" applyAlignment="1" applyProtection="1">
      <alignment horizontal="right" vertical="center"/>
    </xf>
    <xf numFmtId="177" fontId="3" fillId="0" borderId="112" xfId="0" applyNumberFormat="1" applyFont="1" applyBorder="1" applyAlignment="1" applyProtection="1">
      <alignment horizontal="right" vertical="center"/>
    </xf>
    <xf numFmtId="0" fontId="3" fillId="7" borderId="54" xfId="0" applyFont="1" applyFill="1" applyBorder="1" applyAlignment="1" applyProtection="1">
      <alignment horizontal="center" vertical="center"/>
      <protection locked="0"/>
    </xf>
    <xf numFmtId="0" fontId="3" fillId="7" borderId="52" xfId="0" applyFont="1" applyFill="1" applyBorder="1" applyAlignment="1" applyProtection="1">
      <alignment horizontal="center" vertical="center" shrinkToFit="1"/>
      <protection locked="0"/>
    </xf>
    <xf numFmtId="0" fontId="3" fillId="7" borderId="52" xfId="0" applyFont="1" applyFill="1" applyBorder="1" applyAlignment="1" applyProtection="1">
      <alignment horizontal="center" vertical="center"/>
      <protection locked="0"/>
    </xf>
    <xf numFmtId="0" fontId="3" fillId="7" borderId="75" xfId="0" applyFont="1" applyFill="1" applyBorder="1" applyAlignment="1" applyProtection="1">
      <alignment horizontal="center" vertical="center"/>
      <protection locked="0"/>
    </xf>
    <xf numFmtId="0" fontId="3" fillId="7" borderId="89" xfId="0" applyFont="1" applyFill="1" applyBorder="1" applyAlignment="1" applyProtection="1">
      <alignment horizontal="center" vertical="center"/>
      <protection locked="0"/>
    </xf>
    <xf numFmtId="0" fontId="3" fillId="2" borderId="128" xfId="0" applyFont="1" applyFill="1" applyBorder="1" applyAlignment="1" applyProtection="1">
      <alignment horizontal="center" vertical="center"/>
      <protection locked="0"/>
    </xf>
    <xf numFmtId="0" fontId="14" fillId="0" borderId="0" xfId="0" applyFont="1" applyAlignment="1" applyProtection="1">
      <alignment horizontal="left" vertical="center" wrapText="1"/>
      <protection locked="0"/>
    </xf>
    <xf numFmtId="184" fontId="3" fillId="0" borderId="86" xfId="0" applyNumberFormat="1" applyFont="1" applyBorder="1" applyAlignment="1" applyProtection="1">
      <alignment horizontal="right" vertical="center"/>
    </xf>
    <xf numFmtId="184" fontId="3" fillId="0" borderId="72" xfId="0" applyNumberFormat="1" applyFont="1" applyBorder="1" applyAlignment="1" applyProtection="1">
      <alignment horizontal="right" vertical="center"/>
    </xf>
    <xf numFmtId="184" fontId="3" fillId="0" borderId="130" xfId="0" applyNumberFormat="1" applyFont="1" applyBorder="1" applyAlignment="1" applyProtection="1">
      <alignment horizontal="right" vertical="center"/>
    </xf>
    <xf numFmtId="177" fontId="3" fillId="0" borderId="86" xfId="0" applyNumberFormat="1" applyFont="1" applyBorder="1" applyAlignment="1" applyProtection="1">
      <alignment horizontal="right" vertical="center"/>
    </xf>
    <xf numFmtId="177" fontId="3" fillId="0" borderId="72" xfId="0" applyNumberFormat="1" applyFont="1" applyBorder="1" applyAlignment="1" applyProtection="1">
      <alignment horizontal="right" vertical="center"/>
    </xf>
    <xf numFmtId="177" fontId="3" fillId="0" borderId="73" xfId="0" applyNumberFormat="1" applyFont="1" applyBorder="1" applyAlignment="1" applyProtection="1">
      <alignment horizontal="right" vertical="center"/>
    </xf>
  </cellXfs>
  <cellStyles count="2">
    <cellStyle name="桁区切り" xfId="1" builtinId="6"/>
    <cellStyle name="標準" xfId="0" builtinId="0"/>
  </cellStyles>
  <dxfs count="49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F7C80"/>
      <color rgb="FF0066FF"/>
      <color rgb="FFFF9900"/>
      <color rgb="FF00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83344</xdr:colOff>
      <xdr:row>179</xdr:row>
      <xdr:rowOff>122464</xdr:rowOff>
    </xdr:from>
    <xdr:to>
      <xdr:col>22</xdr:col>
      <xdr:colOff>202407</xdr:colOff>
      <xdr:row>181</xdr:row>
      <xdr:rowOff>188799</xdr:rowOff>
    </xdr:to>
    <xdr:sp macro="" textlink="">
      <xdr:nvSpPr>
        <xdr:cNvPr id="9" name="下矢印 1">
          <a:extLst>
            <a:ext uri="{FF2B5EF4-FFF2-40B4-BE49-F238E27FC236}">
              <a16:creationId xmlns:a16="http://schemas.microsoft.com/office/drawing/2014/main" id="{00000000-0008-0000-0100-000009000000}"/>
            </a:ext>
          </a:extLst>
        </xdr:cNvPr>
        <xdr:cNvSpPr/>
      </xdr:nvSpPr>
      <xdr:spPr>
        <a:xfrm>
          <a:off x="5784737" y="69423643"/>
          <a:ext cx="377599" cy="71947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21980</xdr:colOff>
      <xdr:row>18</xdr:row>
      <xdr:rowOff>148698</xdr:rowOff>
    </xdr:from>
    <xdr:to>
      <xdr:col>32</xdr:col>
      <xdr:colOff>21313</xdr:colOff>
      <xdr:row>19</xdr:row>
      <xdr:rowOff>109654</xdr:rowOff>
    </xdr:to>
    <xdr:sp macro="" textlink="">
      <xdr:nvSpPr>
        <xdr:cNvPr id="25" name="矢印: 右 17">
          <a:extLst>
            <a:ext uri="{FF2B5EF4-FFF2-40B4-BE49-F238E27FC236}">
              <a16:creationId xmlns:a16="http://schemas.microsoft.com/office/drawing/2014/main" id="{00000000-0008-0000-0100-000019000000}"/>
            </a:ext>
          </a:extLst>
        </xdr:cNvPr>
        <xdr:cNvSpPr/>
      </xdr:nvSpPr>
      <xdr:spPr>
        <a:xfrm>
          <a:off x="4422530" y="6044673"/>
          <a:ext cx="4133183" cy="18003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28</xdr:col>
      <xdr:colOff>8780</xdr:colOff>
      <xdr:row>24</xdr:row>
      <xdr:rowOff>62131</xdr:rowOff>
    </xdr:from>
    <xdr:to>
      <xdr:col>30</xdr:col>
      <xdr:colOff>77932</xdr:colOff>
      <xdr:row>24</xdr:row>
      <xdr:rowOff>182528</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7495430" y="7272556"/>
          <a:ext cx="583502" cy="12039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29</xdr:col>
      <xdr:colOff>239179</xdr:colOff>
      <xdr:row>19</xdr:row>
      <xdr:rowOff>0</xdr:rowOff>
    </xdr:from>
    <xdr:to>
      <xdr:col>30</xdr:col>
      <xdr:colOff>89387</xdr:colOff>
      <xdr:row>24</xdr:row>
      <xdr:rowOff>177514</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rot="5400000">
          <a:off x="7400251" y="6697803"/>
          <a:ext cx="1272889" cy="1073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17</xdr:col>
      <xdr:colOff>238125</xdr:colOff>
      <xdr:row>21</xdr:row>
      <xdr:rowOff>35895</xdr:rowOff>
    </xdr:from>
    <xdr:to>
      <xdr:col>19</xdr:col>
      <xdr:colOff>248455</xdr:colOff>
      <xdr:row>22</xdr:row>
      <xdr:rowOff>12550</xdr:rowOff>
    </xdr:to>
    <xdr:sp macro="" textlink="">
      <xdr:nvSpPr>
        <xdr:cNvPr id="33" name="矢印: 右 16">
          <a:extLst>
            <a:ext uri="{FF2B5EF4-FFF2-40B4-BE49-F238E27FC236}">
              <a16:creationId xmlns:a16="http://schemas.microsoft.com/office/drawing/2014/main" id="{00000000-0008-0000-0100-000021000000}"/>
            </a:ext>
          </a:extLst>
        </xdr:cNvPr>
        <xdr:cNvSpPr/>
      </xdr:nvSpPr>
      <xdr:spPr>
        <a:xfrm>
          <a:off x="4895850" y="6589095"/>
          <a:ext cx="524680" cy="195730"/>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17</xdr:col>
      <xdr:colOff>230795</xdr:colOff>
      <xdr:row>21</xdr:row>
      <xdr:rowOff>92928</xdr:rowOff>
    </xdr:from>
    <xdr:to>
      <xdr:col>18</xdr:col>
      <xdr:colOff>87640</xdr:colOff>
      <xdr:row>27</xdr:row>
      <xdr:rowOff>129888</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rot="5400000">
          <a:off x="4269825" y="7264823"/>
          <a:ext cx="1351410" cy="11402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6783</xdr:colOff>
      <xdr:row>22</xdr:row>
      <xdr:rowOff>46458</xdr:rowOff>
    </xdr:from>
    <xdr:to>
      <xdr:col>7</xdr:col>
      <xdr:colOff>58615</xdr:colOff>
      <xdr:row>22</xdr:row>
      <xdr:rowOff>168606</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565419" y="6817867"/>
          <a:ext cx="571378" cy="122148"/>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232797</xdr:colOff>
      <xdr:row>19</xdr:row>
      <xdr:rowOff>119844</xdr:rowOff>
    </xdr:from>
    <xdr:to>
      <xdr:col>8</xdr:col>
      <xdr:colOff>243127</xdr:colOff>
      <xdr:row>20</xdr:row>
      <xdr:rowOff>96500</xdr:rowOff>
    </xdr:to>
    <xdr:sp macro="" textlink="">
      <xdr:nvSpPr>
        <xdr:cNvPr id="37" name="矢印: 右 16">
          <a:extLst>
            <a:ext uri="{FF2B5EF4-FFF2-40B4-BE49-F238E27FC236}">
              <a16:creationId xmlns:a16="http://schemas.microsoft.com/office/drawing/2014/main" id="{00000000-0008-0000-0100-000025000000}"/>
            </a:ext>
          </a:extLst>
        </xdr:cNvPr>
        <xdr:cNvSpPr/>
      </xdr:nvSpPr>
      <xdr:spPr>
        <a:xfrm>
          <a:off x="2061597" y="6234894"/>
          <a:ext cx="524680" cy="19573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15</xdr:col>
      <xdr:colOff>253709</xdr:colOff>
      <xdr:row>27</xdr:row>
      <xdr:rowOff>41033</xdr:rowOff>
    </xdr:from>
    <xdr:to>
      <xdr:col>18</xdr:col>
      <xdr:colOff>75952</xdr:colOff>
      <xdr:row>27</xdr:row>
      <xdr:rowOff>159069</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4397084" y="7908683"/>
          <a:ext cx="593768" cy="118036"/>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232797</xdr:colOff>
      <xdr:row>24</xdr:row>
      <xdr:rowOff>47241</xdr:rowOff>
    </xdr:from>
    <xdr:to>
      <xdr:col>8</xdr:col>
      <xdr:colOff>243127</xdr:colOff>
      <xdr:row>25</xdr:row>
      <xdr:rowOff>23897</xdr:rowOff>
    </xdr:to>
    <xdr:sp macro="" textlink="">
      <xdr:nvSpPr>
        <xdr:cNvPr id="39" name="矢印: 右 16">
          <a:extLst>
            <a:ext uri="{FF2B5EF4-FFF2-40B4-BE49-F238E27FC236}">
              <a16:creationId xmlns:a16="http://schemas.microsoft.com/office/drawing/2014/main" id="{00000000-0008-0000-0100-000027000000}"/>
            </a:ext>
          </a:extLst>
        </xdr:cNvPr>
        <xdr:cNvSpPr/>
      </xdr:nvSpPr>
      <xdr:spPr>
        <a:xfrm>
          <a:off x="2061597" y="7257666"/>
          <a:ext cx="524680" cy="195731"/>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224493</xdr:colOff>
      <xdr:row>19</xdr:row>
      <xdr:rowOff>173183</xdr:rowOff>
    </xdr:from>
    <xdr:to>
      <xdr:col>7</xdr:col>
      <xdr:colOff>84669</xdr:colOff>
      <xdr:row>24</xdr:row>
      <xdr:rowOff>134747</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rot="5400000">
          <a:off x="1583499" y="6758027"/>
          <a:ext cx="1056939" cy="117351"/>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29</xdr:col>
      <xdr:colOff>239177</xdr:colOff>
      <xdr:row>27</xdr:row>
      <xdr:rowOff>73607</xdr:rowOff>
    </xdr:from>
    <xdr:to>
      <xdr:col>30</xdr:col>
      <xdr:colOff>89385</xdr:colOff>
      <xdr:row>30</xdr:row>
      <xdr:rowOff>173182</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rot="5400000">
          <a:off x="7658294" y="8265965"/>
          <a:ext cx="756800" cy="1073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16</xdr:col>
      <xdr:colOff>21980</xdr:colOff>
      <xdr:row>30</xdr:row>
      <xdr:rowOff>27471</xdr:rowOff>
    </xdr:from>
    <xdr:to>
      <xdr:col>32</xdr:col>
      <xdr:colOff>21313</xdr:colOff>
      <xdr:row>30</xdr:row>
      <xdr:rowOff>213563</xdr:rowOff>
    </xdr:to>
    <xdr:sp macro="" textlink="">
      <xdr:nvSpPr>
        <xdr:cNvPr id="42" name="矢印: 右 17">
          <a:extLst>
            <a:ext uri="{FF2B5EF4-FFF2-40B4-BE49-F238E27FC236}">
              <a16:creationId xmlns:a16="http://schemas.microsoft.com/office/drawing/2014/main" id="{00000000-0008-0000-0100-00002A000000}"/>
            </a:ext>
          </a:extLst>
        </xdr:cNvPr>
        <xdr:cNvSpPr/>
      </xdr:nvSpPr>
      <xdr:spPr>
        <a:xfrm>
          <a:off x="4422530" y="8552346"/>
          <a:ext cx="4133183" cy="186092"/>
        </a:xfrm>
        <a:prstGeom prst="rightArrow">
          <a:avLst/>
        </a:prstGeom>
        <a:solidFill>
          <a:schemeClr val="tx1">
            <a:lumMod val="65000"/>
            <a:lumOff val="3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28</xdr:col>
      <xdr:colOff>8780</xdr:colOff>
      <xdr:row>27</xdr:row>
      <xdr:rowOff>62132</xdr:rowOff>
    </xdr:from>
    <xdr:to>
      <xdr:col>30</xdr:col>
      <xdr:colOff>77932</xdr:colOff>
      <xdr:row>27</xdr:row>
      <xdr:rowOff>182529</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7495430" y="7929782"/>
          <a:ext cx="583502" cy="120397"/>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83344</xdr:colOff>
      <xdr:row>210</xdr:row>
      <xdr:rowOff>122464</xdr:rowOff>
    </xdr:from>
    <xdr:to>
      <xdr:col>22</xdr:col>
      <xdr:colOff>202407</xdr:colOff>
      <xdr:row>212</xdr:row>
      <xdr:rowOff>188799</xdr:rowOff>
    </xdr:to>
    <xdr:sp macro="" textlink="">
      <xdr:nvSpPr>
        <xdr:cNvPr id="44" name="下矢印 1">
          <a:extLst>
            <a:ext uri="{FF2B5EF4-FFF2-40B4-BE49-F238E27FC236}">
              <a16:creationId xmlns:a16="http://schemas.microsoft.com/office/drawing/2014/main" id="{00000000-0008-0000-0100-00002C000000}"/>
            </a:ext>
          </a:extLst>
        </xdr:cNvPr>
        <xdr:cNvSpPr/>
      </xdr:nvSpPr>
      <xdr:spPr>
        <a:xfrm>
          <a:off x="5798344" y="63472373"/>
          <a:ext cx="378836" cy="7244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N752"/>
  <sheetViews>
    <sheetView showZeros="0" tabSelected="1" view="pageBreakPreview" zoomScale="55" zoomScaleNormal="100" zoomScaleSheetLayoutView="55" zoomScalePageLayoutView="25" workbookViewId="0">
      <selection activeCell="A158" sqref="A158"/>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1:58" ht="29.25" customHeight="1">
      <c r="D1" s="2"/>
    </row>
    <row r="2" spans="1:58" ht="35.1" customHeight="1">
      <c r="A2" s="797" t="s">
        <v>157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3"/>
      <c r="AU2" s="3"/>
      <c r="AV2" s="3"/>
      <c r="AW2" s="3"/>
      <c r="AX2" s="3"/>
      <c r="AY2" s="3"/>
      <c r="AZ2" s="3"/>
      <c r="BA2" s="3"/>
      <c r="BB2" s="3"/>
      <c r="BC2" s="3"/>
      <c r="BD2" s="3"/>
      <c r="BE2" s="3"/>
    </row>
    <row r="3" spans="1:58" ht="35.1" customHeight="1">
      <c r="A3" s="798" t="s">
        <v>331</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3"/>
      <c r="AU3" s="3"/>
      <c r="AV3" s="3"/>
      <c r="AW3" s="3"/>
      <c r="AX3" s="3"/>
      <c r="AY3" s="3"/>
      <c r="AZ3" s="3"/>
      <c r="BA3" s="3"/>
      <c r="BB3" s="3"/>
      <c r="BC3" s="3"/>
      <c r="BD3" s="3"/>
      <c r="BE3" s="3"/>
    </row>
    <row r="4" spans="1:58" ht="21.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T4" s="3"/>
      <c r="AU4" s="3"/>
      <c r="AV4" s="3"/>
      <c r="AW4" s="3"/>
      <c r="AX4" s="3"/>
      <c r="AY4" s="3"/>
      <c r="AZ4" s="3"/>
      <c r="BA4" s="3"/>
      <c r="BB4" s="3"/>
      <c r="BC4" s="3"/>
      <c r="BD4" s="3"/>
      <c r="BE4" s="3"/>
    </row>
    <row r="5" spans="1:58" s="6" customFormat="1" ht="34.5" customHeight="1">
      <c r="A5" s="5" t="s">
        <v>51</v>
      </c>
      <c r="D5" s="7"/>
      <c r="AT5" s="8"/>
      <c r="AU5" s="8"/>
      <c r="AV5" s="8"/>
      <c r="AW5" s="8"/>
      <c r="AX5" s="8"/>
      <c r="AY5" s="8"/>
      <c r="AZ5" s="8"/>
      <c r="BA5" s="8"/>
      <c r="BB5" s="8"/>
      <c r="BC5" s="8"/>
      <c r="BD5" s="8"/>
      <c r="BE5" s="8"/>
    </row>
    <row r="6" spans="1:58" ht="25.5" customHeight="1">
      <c r="O6" s="6"/>
      <c r="AT6" s="3"/>
      <c r="AU6" s="3"/>
      <c r="AV6" s="3"/>
      <c r="AW6" s="3"/>
      <c r="AX6" s="3"/>
      <c r="AY6" s="3"/>
      <c r="AZ6" s="3"/>
      <c r="BA6" s="3"/>
      <c r="BB6" s="3"/>
      <c r="BC6" s="3"/>
      <c r="BD6" s="3"/>
      <c r="BE6" s="3"/>
    </row>
    <row r="7" spans="1:58" s="6" customFormat="1" ht="29.25" customHeight="1">
      <c r="A7" s="10" t="s">
        <v>170</v>
      </c>
      <c r="B7" s="10"/>
      <c r="D7" s="7"/>
      <c r="AT7" s="8"/>
      <c r="AU7" s="8"/>
      <c r="AV7" s="8"/>
      <c r="AW7" s="8"/>
      <c r="AX7" s="8"/>
      <c r="AY7" s="8"/>
      <c r="AZ7" s="8"/>
      <c r="BA7" s="8"/>
      <c r="BB7" s="8"/>
      <c r="BC7" s="8"/>
      <c r="BD7" s="8"/>
      <c r="BE7" s="8"/>
    </row>
    <row r="8" spans="1:58" s="6" customFormat="1" ht="29.25" customHeight="1">
      <c r="A8" s="10" t="s">
        <v>52</v>
      </c>
      <c r="B8" s="10"/>
      <c r="D8" s="7"/>
      <c r="AT8" s="8"/>
      <c r="AU8" s="8"/>
      <c r="AV8" s="8"/>
      <c r="AW8" s="8"/>
      <c r="AX8" s="8"/>
      <c r="AY8" s="8"/>
      <c r="AZ8" s="8"/>
      <c r="BA8" s="8"/>
      <c r="BB8" s="8"/>
      <c r="BC8" s="8"/>
      <c r="BD8" s="8"/>
      <c r="BE8" s="8"/>
    </row>
    <row r="9" spans="1:58" ht="29.25" customHeight="1">
      <c r="G9" s="11"/>
      <c r="H9" s="11"/>
      <c r="I9" s="11"/>
      <c r="J9" s="11"/>
      <c r="K9" s="11"/>
      <c r="L9" s="11"/>
      <c r="M9" s="11"/>
      <c r="N9" s="11"/>
      <c r="O9" s="11"/>
      <c r="P9" s="11"/>
      <c r="Q9" s="11"/>
      <c r="AT9" s="3"/>
      <c r="AU9" s="3"/>
      <c r="AV9" s="3"/>
      <c r="AW9" s="3"/>
      <c r="AX9" s="3"/>
      <c r="AY9" s="3"/>
      <c r="AZ9" s="3"/>
      <c r="BA9" s="3"/>
      <c r="BB9" s="3"/>
      <c r="BC9" s="3"/>
      <c r="BD9" s="3"/>
      <c r="BE9" s="3"/>
    </row>
    <row r="10" spans="1:58" ht="27" customHeight="1">
      <c r="A10" s="799" t="s">
        <v>2</v>
      </c>
      <c r="B10" s="800"/>
      <c r="C10" s="800"/>
      <c r="D10" s="800"/>
      <c r="E10" s="801"/>
      <c r="F10" s="621" t="s">
        <v>3</v>
      </c>
      <c r="G10" s="622"/>
      <c r="H10" s="751"/>
      <c r="I10" s="751"/>
      <c r="J10" s="622" t="s">
        <v>4</v>
      </c>
      <c r="K10" s="751"/>
      <c r="L10" s="751"/>
      <c r="M10" s="622" t="s">
        <v>5</v>
      </c>
      <c r="N10" s="751"/>
      <c r="O10" s="751"/>
      <c r="P10" s="622" t="s">
        <v>6</v>
      </c>
      <c r="Q10" s="623"/>
      <c r="Z10" s="806" t="s">
        <v>53</v>
      </c>
      <c r="AA10" s="806"/>
      <c r="AB10" s="806"/>
      <c r="AC10" s="806"/>
      <c r="AD10" s="806"/>
      <c r="AE10" s="806"/>
      <c r="AF10" s="806"/>
      <c r="AG10" s="806"/>
      <c r="AH10" s="807"/>
      <c r="AI10" s="807"/>
      <c r="AJ10" s="807"/>
      <c r="AK10" s="807"/>
      <c r="AL10" s="807"/>
      <c r="AM10" s="807"/>
      <c r="AN10" s="807"/>
      <c r="AO10" s="807"/>
      <c r="AP10" s="807"/>
      <c r="AQ10" s="807"/>
      <c r="AR10" s="807"/>
      <c r="AT10" s="3"/>
      <c r="AU10" s="3"/>
      <c r="AV10" s="3"/>
      <c r="AW10" s="3"/>
      <c r="AX10" s="3"/>
      <c r="AY10" s="3"/>
      <c r="AZ10" s="3"/>
      <c r="BA10" s="3"/>
      <c r="BB10" s="3"/>
      <c r="BC10" s="3"/>
      <c r="BD10" s="3"/>
      <c r="BE10" s="3"/>
    </row>
    <row r="11" spans="1:58" ht="18.75" customHeight="1">
      <c r="A11" s="802"/>
      <c r="B11" s="803"/>
      <c r="C11" s="803"/>
      <c r="D11" s="803"/>
      <c r="E11" s="804"/>
      <c r="F11" s="527"/>
      <c r="G11" s="528"/>
      <c r="H11" s="805"/>
      <c r="I11" s="805"/>
      <c r="J11" s="528"/>
      <c r="K11" s="805"/>
      <c r="L11" s="805"/>
      <c r="M11" s="528"/>
      <c r="N11" s="805"/>
      <c r="O11" s="805"/>
      <c r="P11" s="528"/>
      <c r="Q11" s="529"/>
      <c r="Z11" s="806"/>
      <c r="AA11" s="806"/>
      <c r="AB11" s="806"/>
      <c r="AC11" s="806"/>
      <c r="AD11" s="806"/>
      <c r="AE11" s="806"/>
      <c r="AF11" s="806"/>
      <c r="AG11" s="806"/>
      <c r="AH11" s="807"/>
      <c r="AI11" s="807"/>
      <c r="AJ11" s="807"/>
      <c r="AK11" s="807"/>
      <c r="AL11" s="807"/>
      <c r="AM11" s="807"/>
      <c r="AN11" s="807"/>
      <c r="AO11" s="807"/>
      <c r="AP11" s="807"/>
      <c r="AQ11" s="807"/>
      <c r="AR11" s="807"/>
      <c r="AT11" s="3"/>
      <c r="AU11" s="3"/>
      <c r="AV11" s="3"/>
      <c r="AW11" s="3"/>
      <c r="AX11" s="3"/>
      <c r="AY11" s="3"/>
      <c r="AZ11" s="3"/>
      <c r="BA11" s="3"/>
      <c r="BB11" s="3"/>
      <c r="BC11" s="3"/>
      <c r="BD11" s="3"/>
      <c r="BE11" s="3"/>
    </row>
    <row r="12" spans="1:58" ht="27" customHeight="1">
      <c r="J12" s="12"/>
      <c r="K12" s="12"/>
      <c r="L12" s="12"/>
      <c r="M12" s="12"/>
      <c r="N12" s="12"/>
      <c r="O12" s="12"/>
      <c r="P12" s="12"/>
      <c r="AT12" s="3"/>
      <c r="AU12" s="3"/>
      <c r="AV12" s="3"/>
      <c r="AW12" s="3"/>
      <c r="AX12" s="3"/>
      <c r="AY12" s="3"/>
      <c r="AZ12" s="3"/>
      <c r="BA12" s="3"/>
      <c r="BB12" s="3"/>
      <c r="BC12" s="3"/>
      <c r="BD12" s="3"/>
      <c r="BE12" s="3"/>
    </row>
    <row r="13" spans="1:58" ht="29.25" customHeight="1" thickBot="1">
      <c r="G13" s="12"/>
      <c r="H13" s="12"/>
      <c r="I13" s="12"/>
      <c r="J13" s="12"/>
      <c r="K13" s="12"/>
      <c r="L13" s="12"/>
      <c r="M13" s="12"/>
      <c r="N13" s="12"/>
      <c r="O13" s="12"/>
      <c r="P13" s="12"/>
      <c r="Q13" s="12"/>
      <c r="AT13" s="3"/>
      <c r="AU13" s="3"/>
      <c r="AV13" s="3"/>
      <c r="AW13" s="3"/>
      <c r="AX13" s="3"/>
      <c r="AY13" s="3"/>
      <c r="AZ13" s="3"/>
      <c r="BA13" s="3"/>
      <c r="BB13" s="3"/>
      <c r="BC13" s="3"/>
      <c r="BD13" s="3"/>
      <c r="BE13" s="3"/>
      <c r="BF13" s="3"/>
    </row>
    <row r="14" spans="1:58" ht="18.75" customHeight="1">
      <c r="A14" s="281"/>
      <c r="B14" s="282"/>
      <c r="C14" s="282"/>
      <c r="D14" s="283"/>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4"/>
      <c r="AT14" s="3"/>
      <c r="AU14" s="3"/>
      <c r="AV14" s="3"/>
      <c r="AW14" s="3"/>
      <c r="AX14" s="3"/>
      <c r="AY14" s="3"/>
      <c r="AZ14" s="3"/>
      <c r="BA14" s="3"/>
      <c r="BB14" s="3"/>
      <c r="BC14" s="3"/>
      <c r="BD14" s="3"/>
      <c r="BE14" s="3"/>
      <c r="BF14" s="3"/>
    </row>
    <row r="15" spans="1:58" s="269" customFormat="1" ht="24">
      <c r="A15" s="285" t="s">
        <v>277</v>
      </c>
      <c r="B15" s="286"/>
      <c r="C15" s="286"/>
      <c r="D15" s="287"/>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8"/>
      <c r="AT15" s="289"/>
      <c r="AU15" s="289"/>
      <c r="AV15" s="289"/>
      <c r="AW15" s="289"/>
      <c r="AX15" s="289"/>
      <c r="AY15" s="289"/>
      <c r="AZ15" s="289"/>
      <c r="BA15" s="289"/>
      <c r="BB15" s="289"/>
      <c r="BC15" s="289"/>
      <c r="BD15" s="289"/>
      <c r="BE15" s="289"/>
      <c r="BF15" s="289"/>
    </row>
    <row r="16" spans="1:58" s="75" customFormat="1" ht="18.75" customHeight="1">
      <c r="A16" s="290"/>
      <c r="B16" s="291" t="s">
        <v>278</v>
      </c>
      <c r="C16" s="292"/>
      <c r="D16" s="56"/>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3"/>
      <c r="AT16" s="178"/>
      <c r="AU16" s="178"/>
      <c r="AV16" s="178"/>
      <c r="AW16" s="178"/>
      <c r="AX16" s="178"/>
      <c r="AY16" s="178"/>
      <c r="AZ16" s="178"/>
      <c r="BA16" s="178"/>
      <c r="BB16" s="178"/>
      <c r="BC16" s="178"/>
      <c r="BD16" s="178"/>
      <c r="BE16" s="178"/>
      <c r="BF16" s="178"/>
    </row>
    <row r="17" spans="1:45" s="298" customFormat="1" ht="15" customHeight="1">
      <c r="A17" s="294"/>
      <c r="B17" s="295"/>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7"/>
    </row>
    <row r="18" spans="1:45" s="77" customFormat="1" ht="18" customHeight="1">
      <c r="A18" s="299"/>
      <c r="B18" s="186"/>
      <c r="C18" s="187"/>
      <c r="D18" s="187"/>
      <c r="E18" s="187"/>
      <c r="F18" s="188"/>
      <c r="G18" s="300"/>
      <c r="H18" s="211"/>
      <c r="I18" s="189"/>
      <c r="J18" s="190"/>
      <c r="K18" s="190"/>
      <c r="L18" s="191"/>
      <c r="M18" s="192"/>
      <c r="N18" s="191"/>
      <c r="O18" s="191"/>
      <c r="P18" s="192"/>
      <c r="Q18" s="193"/>
      <c r="R18" s="185"/>
      <c r="S18" s="185"/>
      <c r="T18" s="189"/>
      <c r="U18" s="191"/>
      <c r="V18" s="191"/>
      <c r="W18" s="190"/>
      <c r="X18" s="190"/>
      <c r="Y18" s="190"/>
      <c r="Z18" s="191"/>
      <c r="AA18" s="191"/>
      <c r="AB18" s="190"/>
      <c r="AC18" s="194"/>
      <c r="AD18" s="211"/>
      <c r="AE18" s="113"/>
      <c r="AF18" s="186"/>
      <c r="AG18" s="191"/>
      <c r="AH18" s="191"/>
      <c r="AI18" s="191"/>
      <c r="AJ18" s="191"/>
      <c r="AK18" s="191"/>
      <c r="AL18" s="187"/>
      <c r="AM18" s="187"/>
      <c r="AN18" s="187"/>
      <c r="AO18" s="187"/>
      <c r="AP18" s="187"/>
      <c r="AQ18" s="187"/>
      <c r="AR18" s="188"/>
      <c r="AS18" s="301"/>
    </row>
    <row r="19" spans="1:45" s="6" customFormat="1" ht="17.45" customHeight="1">
      <c r="A19" s="302"/>
      <c r="B19" s="195"/>
      <c r="C19" s="55"/>
      <c r="D19" s="100"/>
      <c r="E19" s="100"/>
      <c r="F19" s="183"/>
      <c r="G19" s="300"/>
      <c r="H19" s="303"/>
      <c r="I19" s="195"/>
      <c r="J19" s="820" t="s">
        <v>206</v>
      </c>
      <c r="K19" s="821"/>
      <c r="L19" s="821"/>
      <c r="M19" s="821"/>
      <c r="N19" s="821"/>
      <c r="O19" s="821"/>
      <c r="P19" s="822"/>
      <c r="Q19" s="196"/>
      <c r="R19" s="304"/>
      <c r="S19" s="185"/>
      <c r="T19" s="198"/>
      <c r="U19" s="55"/>
      <c r="V19" s="55"/>
      <c r="W19" s="55"/>
      <c r="X19" s="55"/>
      <c r="Y19" s="55"/>
      <c r="Z19" s="55"/>
      <c r="AA19" s="55"/>
      <c r="AB19" s="55"/>
      <c r="AC19" s="196"/>
      <c r="AD19" s="303"/>
      <c r="AE19" s="55"/>
      <c r="AF19" s="195"/>
      <c r="AG19" s="829" t="s">
        <v>66</v>
      </c>
      <c r="AH19" s="830"/>
      <c r="AI19" s="835" t="s">
        <v>207</v>
      </c>
      <c r="AJ19" s="836"/>
      <c r="AK19" s="836"/>
      <c r="AL19" s="836"/>
      <c r="AM19" s="836"/>
      <c r="AN19" s="836"/>
      <c r="AO19" s="836"/>
      <c r="AP19" s="836"/>
      <c r="AQ19" s="837"/>
      <c r="AR19" s="183"/>
      <c r="AS19" s="305"/>
    </row>
    <row r="20" spans="1:45" s="6" customFormat="1" ht="17.45" customHeight="1">
      <c r="A20" s="302"/>
      <c r="B20" s="195"/>
      <c r="C20" s="857" t="s">
        <v>279</v>
      </c>
      <c r="D20" s="857"/>
      <c r="E20" s="857"/>
      <c r="F20" s="183"/>
      <c r="G20" s="300"/>
      <c r="H20" s="303"/>
      <c r="I20" s="195"/>
      <c r="J20" s="823"/>
      <c r="K20" s="824"/>
      <c r="L20" s="824"/>
      <c r="M20" s="824"/>
      <c r="N20" s="824"/>
      <c r="O20" s="824"/>
      <c r="P20" s="825"/>
      <c r="Q20" s="183"/>
      <c r="R20" s="306"/>
      <c r="S20" s="300"/>
      <c r="T20" s="195"/>
      <c r="U20" s="55"/>
      <c r="V20" s="55"/>
      <c r="W20" s="55"/>
      <c r="X20" s="55"/>
      <c r="Y20" s="55"/>
      <c r="Z20" s="55"/>
      <c r="AA20" s="55"/>
      <c r="AB20" s="55"/>
      <c r="AC20" s="183"/>
      <c r="AD20" s="55"/>
      <c r="AE20" s="55"/>
      <c r="AF20" s="195"/>
      <c r="AG20" s="831"/>
      <c r="AH20" s="832"/>
      <c r="AI20" s="838"/>
      <c r="AJ20" s="839"/>
      <c r="AK20" s="839"/>
      <c r="AL20" s="839"/>
      <c r="AM20" s="839"/>
      <c r="AN20" s="839"/>
      <c r="AO20" s="839"/>
      <c r="AP20" s="839"/>
      <c r="AQ20" s="840"/>
      <c r="AR20" s="183"/>
      <c r="AS20" s="305"/>
    </row>
    <row r="21" spans="1:45" s="6" customFormat="1" ht="17.45" customHeight="1">
      <c r="A21" s="302"/>
      <c r="B21" s="195"/>
      <c r="C21" s="857"/>
      <c r="D21" s="857"/>
      <c r="E21" s="857"/>
      <c r="F21" s="183"/>
      <c r="G21" s="55"/>
      <c r="H21" s="55"/>
      <c r="I21" s="195"/>
      <c r="J21" s="823"/>
      <c r="K21" s="824"/>
      <c r="L21" s="824"/>
      <c r="M21" s="824"/>
      <c r="N21" s="824"/>
      <c r="O21" s="824"/>
      <c r="P21" s="825"/>
      <c r="Q21" s="183"/>
      <c r="R21" s="306"/>
      <c r="S21" s="300"/>
      <c r="T21" s="195"/>
      <c r="U21" s="812" t="s">
        <v>208</v>
      </c>
      <c r="V21" s="813"/>
      <c r="W21" s="813"/>
      <c r="X21" s="813"/>
      <c r="Y21" s="813"/>
      <c r="Z21" s="813"/>
      <c r="AA21" s="813"/>
      <c r="AB21" s="814"/>
      <c r="AC21" s="200"/>
      <c r="AD21" s="307"/>
      <c r="AE21" s="55"/>
      <c r="AF21" s="195"/>
      <c r="AG21" s="831"/>
      <c r="AH21" s="832"/>
      <c r="AI21" s="195"/>
      <c r="AJ21" s="808" t="s">
        <v>281</v>
      </c>
      <c r="AK21" s="808"/>
      <c r="AL21" s="808"/>
      <c r="AM21" s="808"/>
      <c r="AN21" s="808"/>
      <c r="AO21" s="808"/>
      <c r="AP21" s="808"/>
      <c r="AQ21" s="809"/>
      <c r="AR21" s="183"/>
      <c r="AS21" s="305"/>
    </row>
    <row r="22" spans="1:45" s="6" customFormat="1" ht="17.45" customHeight="1">
      <c r="A22" s="302"/>
      <c r="B22" s="195"/>
      <c r="C22" s="857"/>
      <c r="D22" s="857"/>
      <c r="E22" s="857"/>
      <c r="F22" s="183"/>
      <c r="G22" s="55"/>
      <c r="H22" s="55"/>
      <c r="I22" s="195"/>
      <c r="J22" s="826"/>
      <c r="K22" s="827"/>
      <c r="L22" s="827"/>
      <c r="M22" s="827"/>
      <c r="N22" s="827"/>
      <c r="O22" s="827"/>
      <c r="P22" s="828"/>
      <c r="Q22" s="183"/>
      <c r="R22" s="306"/>
      <c r="S22" s="300"/>
      <c r="T22" s="195"/>
      <c r="U22" s="815"/>
      <c r="V22" s="816"/>
      <c r="W22" s="816"/>
      <c r="X22" s="816"/>
      <c r="Y22" s="816"/>
      <c r="Z22" s="816"/>
      <c r="AA22" s="816"/>
      <c r="AB22" s="817"/>
      <c r="AC22" s="183"/>
      <c r="AD22" s="55"/>
      <c r="AE22" s="55"/>
      <c r="AF22" s="195"/>
      <c r="AG22" s="833"/>
      <c r="AH22" s="834"/>
      <c r="AI22" s="184"/>
      <c r="AJ22" s="810"/>
      <c r="AK22" s="810"/>
      <c r="AL22" s="810"/>
      <c r="AM22" s="810"/>
      <c r="AN22" s="810"/>
      <c r="AO22" s="810"/>
      <c r="AP22" s="810"/>
      <c r="AQ22" s="811"/>
      <c r="AR22" s="183"/>
      <c r="AS22" s="305"/>
    </row>
    <row r="23" spans="1:45" s="6" customFormat="1" ht="17.45" customHeight="1">
      <c r="A23" s="302"/>
      <c r="B23" s="195"/>
      <c r="C23" s="857"/>
      <c r="D23" s="857"/>
      <c r="E23" s="857"/>
      <c r="F23" s="183"/>
      <c r="G23" s="55"/>
      <c r="H23" s="55"/>
      <c r="I23" s="195"/>
      <c r="J23" s="55"/>
      <c r="K23" s="55"/>
      <c r="L23" s="55"/>
      <c r="M23" s="55"/>
      <c r="N23" s="55"/>
      <c r="O23" s="55"/>
      <c r="P23" s="55"/>
      <c r="Q23" s="183"/>
      <c r="R23" s="306"/>
      <c r="S23" s="300"/>
      <c r="T23" s="195"/>
      <c r="U23" s="815"/>
      <c r="V23" s="841"/>
      <c r="W23" s="841"/>
      <c r="X23" s="841"/>
      <c r="Y23" s="841"/>
      <c r="Z23" s="841"/>
      <c r="AA23" s="841"/>
      <c r="AB23" s="842"/>
      <c r="AC23" s="183"/>
      <c r="AD23" s="55"/>
      <c r="AE23" s="55"/>
      <c r="AF23" s="195"/>
      <c r="AG23" s="201"/>
      <c r="AH23" s="201"/>
      <c r="AI23" s="55"/>
      <c r="AJ23" s="201"/>
      <c r="AK23" s="201"/>
      <c r="AL23" s="201"/>
      <c r="AM23" s="201"/>
      <c r="AN23" s="201"/>
      <c r="AO23" s="201"/>
      <c r="AP23" s="201"/>
      <c r="AQ23" s="201"/>
      <c r="AR23" s="183"/>
      <c r="AS23" s="305"/>
    </row>
    <row r="24" spans="1:45" s="6" customFormat="1" ht="17.45" customHeight="1">
      <c r="A24" s="302"/>
      <c r="B24" s="195"/>
      <c r="C24" s="857"/>
      <c r="D24" s="857"/>
      <c r="E24" s="857"/>
      <c r="F24" s="183"/>
      <c r="G24" s="55"/>
      <c r="H24" s="55"/>
      <c r="I24" s="195"/>
      <c r="J24" s="812" t="s">
        <v>209</v>
      </c>
      <c r="K24" s="813"/>
      <c r="L24" s="813"/>
      <c r="M24" s="813"/>
      <c r="N24" s="813"/>
      <c r="O24" s="813"/>
      <c r="P24" s="814"/>
      <c r="Q24" s="183"/>
      <c r="R24" s="306"/>
      <c r="S24" s="300"/>
      <c r="T24" s="195"/>
      <c r="U24" s="818"/>
      <c r="V24" s="858" t="s">
        <v>210</v>
      </c>
      <c r="W24" s="858"/>
      <c r="X24" s="858"/>
      <c r="Y24" s="858"/>
      <c r="Z24" s="858"/>
      <c r="AA24" s="858"/>
      <c r="AB24" s="858"/>
      <c r="AC24" s="183"/>
      <c r="AD24" s="55"/>
      <c r="AE24" s="55"/>
      <c r="AF24" s="195"/>
      <c r="AG24" s="201"/>
      <c r="AH24" s="201"/>
      <c r="AI24" s="55"/>
      <c r="AJ24" s="201"/>
      <c r="AK24" s="201"/>
      <c r="AL24" s="201"/>
      <c r="AM24" s="201"/>
      <c r="AN24" s="201"/>
      <c r="AO24" s="201"/>
      <c r="AP24" s="201"/>
      <c r="AQ24" s="201"/>
      <c r="AR24" s="183"/>
      <c r="AS24" s="305"/>
    </row>
    <row r="25" spans="1:45" s="6" customFormat="1" ht="17.45" customHeight="1">
      <c r="A25" s="302"/>
      <c r="B25" s="195"/>
      <c r="C25" s="857"/>
      <c r="D25" s="857"/>
      <c r="E25" s="857"/>
      <c r="F25" s="183"/>
      <c r="G25" s="55"/>
      <c r="H25" s="55"/>
      <c r="I25" s="195"/>
      <c r="J25" s="815"/>
      <c r="K25" s="816"/>
      <c r="L25" s="816"/>
      <c r="M25" s="816"/>
      <c r="N25" s="816"/>
      <c r="O25" s="816"/>
      <c r="P25" s="817"/>
      <c r="Q25" s="183"/>
      <c r="R25" s="306"/>
      <c r="S25" s="300"/>
      <c r="T25" s="195"/>
      <c r="U25" s="818"/>
      <c r="V25" s="858"/>
      <c r="W25" s="858"/>
      <c r="X25" s="858"/>
      <c r="Y25" s="858"/>
      <c r="Z25" s="858"/>
      <c r="AA25" s="858"/>
      <c r="AB25" s="858"/>
      <c r="AC25" s="183"/>
      <c r="AD25" s="55"/>
      <c r="AE25" s="55"/>
      <c r="AF25" s="195"/>
      <c r="AG25" s="55"/>
      <c r="AH25" s="55"/>
      <c r="AI25" s="55"/>
      <c r="AJ25" s="55"/>
      <c r="AK25" s="55"/>
      <c r="AL25" s="55"/>
      <c r="AM25" s="55"/>
      <c r="AN25" s="55"/>
      <c r="AO25" s="55"/>
      <c r="AP25" s="55"/>
      <c r="AQ25" s="55"/>
      <c r="AR25" s="183"/>
      <c r="AS25" s="305"/>
    </row>
    <row r="26" spans="1:45" s="6" customFormat="1" ht="17.45" customHeight="1">
      <c r="A26" s="302"/>
      <c r="B26" s="195"/>
      <c r="C26" s="857"/>
      <c r="D26" s="857"/>
      <c r="E26" s="857"/>
      <c r="F26" s="183"/>
      <c r="G26" s="55"/>
      <c r="H26" s="55"/>
      <c r="I26" s="195"/>
      <c r="J26" s="815"/>
      <c r="K26" s="816"/>
      <c r="L26" s="816"/>
      <c r="M26" s="816"/>
      <c r="N26" s="816"/>
      <c r="O26" s="816"/>
      <c r="P26" s="817"/>
      <c r="Q26" s="183"/>
      <c r="R26" s="306"/>
      <c r="S26" s="300"/>
      <c r="T26" s="195"/>
      <c r="U26" s="818"/>
      <c r="V26" s="858"/>
      <c r="W26" s="858"/>
      <c r="X26" s="858"/>
      <c r="Y26" s="858"/>
      <c r="Z26" s="858"/>
      <c r="AA26" s="858"/>
      <c r="AB26" s="858"/>
      <c r="AC26" s="183"/>
      <c r="AD26" s="55"/>
      <c r="AE26" s="55"/>
      <c r="AF26" s="195"/>
      <c r="AG26" s="55"/>
      <c r="AH26" s="55"/>
      <c r="AI26" s="55"/>
      <c r="AJ26" s="55"/>
      <c r="AK26" s="55"/>
      <c r="AL26" s="55"/>
      <c r="AM26" s="55"/>
      <c r="AN26" s="55"/>
      <c r="AO26" s="55"/>
      <c r="AP26" s="55"/>
      <c r="AQ26" s="55"/>
      <c r="AR26" s="183"/>
      <c r="AS26" s="305"/>
    </row>
    <row r="27" spans="1:45" s="6" customFormat="1" ht="17.45" customHeight="1">
      <c r="A27" s="302"/>
      <c r="B27" s="195"/>
      <c r="C27" s="55"/>
      <c r="D27" s="55"/>
      <c r="E27" s="55"/>
      <c r="F27" s="183"/>
      <c r="G27" s="55"/>
      <c r="H27" s="55"/>
      <c r="I27" s="195"/>
      <c r="J27" s="859"/>
      <c r="K27" s="812" t="s">
        <v>212</v>
      </c>
      <c r="L27" s="813"/>
      <c r="M27" s="813"/>
      <c r="N27" s="813"/>
      <c r="O27" s="813"/>
      <c r="P27" s="814"/>
      <c r="Q27" s="183"/>
      <c r="R27" s="306"/>
      <c r="S27" s="300"/>
      <c r="T27" s="195"/>
      <c r="U27" s="818"/>
      <c r="V27" s="858" t="s">
        <v>213</v>
      </c>
      <c r="W27" s="858"/>
      <c r="X27" s="858"/>
      <c r="Y27" s="858"/>
      <c r="Z27" s="858"/>
      <c r="AA27" s="858"/>
      <c r="AB27" s="858"/>
      <c r="AC27" s="183"/>
      <c r="AD27" s="55"/>
      <c r="AE27" s="55"/>
      <c r="AF27" s="195"/>
      <c r="AG27" s="55"/>
      <c r="AH27" s="55"/>
      <c r="AI27" s="55"/>
      <c r="AJ27" s="55"/>
      <c r="AK27" s="55"/>
      <c r="AL27" s="55"/>
      <c r="AM27" s="55"/>
      <c r="AN27" s="55"/>
      <c r="AO27" s="55"/>
      <c r="AP27" s="55"/>
      <c r="AQ27" s="55"/>
      <c r="AR27" s="183"/>
      <c r="AS27" s="305"/>
    </row>
    <row r="28" spans="1:45" s="6" customFormat="1" ht="17.45" customHeight="1" thickBot="1">
      <c r="A28" s="302"/>
      <c r="B28" s="195"/>
      <c r="C28" s="55"/>
      <c r="D28" s="55"/>
      <c r="E28" s="55"/>
      <c r="F28" s="183"/>
      <c r="G28" s="55"/>
      <c r="H28" s="55"/>
      <c r="I28" s="195"/>
      <c r="J28" s="860"/>
      <c r="K28" s="815"/>
      <c r="L28" s="816"/>
      <c r="M28" s="816"/>
      <c r="N28" s="816"/>
      <c r="O28" s="816"/>
      <c r="P28" s="817"/>
      <c r="Q28" s="183"/>
      <c r="R28" s="306"/>
      <c r="S28" s="300"/>
      <c r="T28" s="195"/>
      <c r="U28" s="818"/>
      <c r="V28" s="858"/>
      <c r="W28" s="858"/>
      <c r="X28" s="858"/>
      <c r="Y28" s="858"/>
      <c r="Z28" s="858"/>
      <c r="AA28" s="858"/>
      <c r="AB28" s="858"/>
      <c r="AC28" s="183"/>
      <c r="AD28" s="55"/>
      <c r="AE28" s="55"/>
      <c r="AF28" s="195"/>
      <c r="AG28" s="55"/>
      <c r="AH28" s="55"/>
      <c r="AI28" s="55"/>
      <c r="AJ28" s="55"/>
      <c r="AK28" s="55"/>
      <c r="AL28" s="55"/>
      <c r="AM28" s="55"/>
      <c r="AN28" s="55"/>
      <c r="AO28" s="55"/>
      <c r="AP28" s="55"/>
      <c r="AQ28" s="55"/>
      <c r="AR28" s="183"/>
      <c r="AS28" s="305"/>
    </row>
    <row r="29" spans="1:45" s="6" customFormat="1" ht="17.45" customHeight="1">
      <c r="A29" s="302"/>
      <c r="B29" s="195"/>
      <c r="C29" s="55"/>
      <c r="D29" s="55"/>
      <c r="E29" s="55"/>
      <c r="F29" s="183"/>
      <c r="G29" s="55"/>
      <c r="H29" s="55"/>
      <c r="I29" s="195"/>
      <c r="J29" s="860"/>
      <c r="K29" s="852"/>
      <c r="L29" s="841"/>
      <c r="M29" s="841"/>
      <c r="N29" s="841"/>
      <c r="O29" s="841"/>
      <c r="P29" s="842"/>
      <c r="Q29" s="183"/>
      <c r="R29" s="306"/>
      <c r="S29" s="300"/>
      <c r="T29" s="195"/>
      <c r="U29" s="819"/>
      <c r="V29" s="858"/>
      <c r="W29" s="858"/>
      <c r="X29" s="858"/>
      <c r="Y29" s="858"/>
      <c r="Z29" s="858"/>
      <c r="AA29" s="858"/>
      <c r="AB29" s="858"/>
      <c r="AC29" s="183"/>
      <c r="AD29" s="55"/>
      <c r="AE29" s="55"/>
      <c r="AF29" s="195"/>
      <c r="AG29" s="843" t="s">
        <v>66</v>
      </c>
      <c r="AH29" s="844"/>
      <c r="AI29" s="848" t="s">
        <v>211</v>
      </c>
      <c r="AJ29" s="849"/>
      <c r="AK29" s="849"/>
      <c r="AL29" s="849"/>
      <c r="AM29" s="849"/>
      <c r="AN29" s="849"/>
      <c r="AO29" s="849"/>
      <c r="AP29" s="849"/>
      <c r="AQ29" s="850"/>
      <c r="AR29" s="183"/>
      <c r="AS29" s="305"/>
    </row>
    <row r="30" spans="1:45" s="6" customFormat="1" ht="17.45" customHeight="1">
      <c r="A30" s="302"/>
      <c r="B30" s="195"/>
      <c r="C30" s="55"/>
      <c r="D30" s="55"/>
      <c r="E30" s="55"/>
      <c r="F30" s="183"/>
      <c r="G30" s="55"/>
      <c r="H30" s="55"/>
      <c r="I30" s="195"/>
      <c r="J30" s="860"/>
      <c r="K30" s="812" t="s">
        <v>257</v>
      </c>
      <c r="L30" s="813"/>
      <c r="M30" s="813"/>
      <c r="N30" s="813"/>
      <c r="O30" s="813"/>
      <c r="P30" s="814"/>
      <c r="Q30" s="183"/>
      <c r="R30" s="306"/>
      <c r="S30" s="300"/>
      <c r="T30" s="195"/>
      <c r="U30" s="55"/>
      <c r="V30" s="55"/>
      <c r="W30" s="55"/>
      <c r="X30" s="55"/>
      <c r="Y30" s="55"/>
      <c r="Z30" s="55"/>
      <c r="AA30" s="55"/>
      <c r="AB30" s="55"/>
      <c r="AC30" s="183"/>
      <c r="AD30" s="55"/>
      <c r="AE30" s="55"/>
      <c r="AF30" s="195"/>
      <c r="AG30" s="845"/>
      <c r="AH30" s="832"/>
      <c r="AI30" s="838"/>
      <c r="AJ30" s="839"/>
      <c r="AK30" s="839"/>
      <c r="AL30" s="839"/>
      <c r="AM30" s="839"/>
      <c r="AN30" s="839"/>
      <c r="AO30" s="839"/>
      <c r="AP30" s="839"/>
      <c r="AQ30" s="851"/>
      <c r="AR30" s="183"/>
      <c r="AS30" s="305"/>
    </row>
    <row r="31" spans="1:45" s="6" customFormat="1" ht="17.45" customHeight="1">
      <c r="A31" s="302"/>
      <c r="B31" s="195"/>
      <c r="C31" s="55"/>
      <c r="D31" s="55"/>
      <c r="E31" s="55"/>
      <c r="F31" s="183"/>
      <c r="G31" s="55"/>
      <c r="H31" s="55"/>
      <c r="I31" s="195"/>
      <c r="J31" s="860"/>
      <c r="K31" s="815"/>
      <c r="L31" s="816"/>
      <c r="M31" s="816"/>
      <c r="N31" s="816"/>
      <c r="O31" s="816"/>
      <c r="P31" s="817"/>
      <c r="Q31" s="183"/>
      <c r="R31" s="306"/>
      <c r="S31" s="300"/>
      <c r="T31" s="195"/>
      <c r="U31" s="55"/>
      <c r="V31" s="55"/>
      <c r="W31" s="55"/>
      <c r="X31" s="55"/>
      <c r="Y31" s="55"/>
      <c r="Z31" s="55"/>
      <c r="AA31" s="55"/>
      <c r="AB31" s="55"/>
      <c r="AC31" s="183"/>
      <c r="AD31" s="55"/>
      <c r="AE31" s="55"/>
      <c r="AF31" s="195"/>
      <c r="AG31" s="845"/>
      <c r="AH31" s="832"/>
      <c r="AI31" s="195"/>
      <c r="AJ31" s="853" t="s">
        <v>280</v>
      </c>
      <c r="AK31" s="853"/>
      <c r="AL31" s="853"/>
      <c r="AM31" s="853"/>
      <c r="AN31" s="853"/>
      <c r="AO31" s="853"/>
      <c r="AP31" s="853"/>
      <c r="AQ31" s="854"/>
      <c r="AR31" s="183"/>
      <c r="AS31" s="305"/>
    </row>
    <row r="32" spans="1:45" s="6" customFormat="1" ht="17.45" customHeight="1" thickBot="1">
      <c r="A32" s="302"/>
      <c r="B32" s="308"/>
      <c r="C32" s="55"/>
      <c r="D32" s="55"/>
      <c r="E32" s="55"/>
      <c r="F32" s="183"/>
      <c r="G32" s="55"/>
      <c r="H32" s="55"/>
      <c r="I32" s="195"/>
      <c r="J32" s="860"/>
      <c r="K32" s="852"/>
      <c r="L32" s="841"/>
      <c r="M32" s="841"/>
      <c r="N32" s="841"/>
      <c r="O32" s="841"/>
      <c r="P32" s="842"/>
      <c r="Q32" s="183"/>
      <c r="R32" s="306"/>
      <c r="S32" s="300"/>
      <c r="T32" s="195"/>
      <c r="U32" s="55"/>
      <c r="V32" s="55"/>
      <c r="W32" s="55"/>
      <c r="X32" s="55"/>
      <c r="Y32" s="55"/>
      <c r="Z32" s="55"/>
      <c r="AA32" s="55"/>
      <c r="AB32" s="55"/>
      <c r="AC32" s="183"/>
      <c r="AD32" s="55"/>
      <c r="AE32" s="55"/>
      <c r="AF32" s="202"/>
      <c r="AG32" s="846"/>
      <c r="AH32" s="847"/>
      <c r="AI32" s="342"/>
      <c r="AJ32" s="855"/>
      <c r="AK32" s="855"/>
      <c r="AL32" s="855"/>
      <c r="AM32" s="855"/>
      <c r="AN32" s="855"/>
      <c r="AO32" s="855"/>
      <c r="AP32" s="855"/>
      <c r="AQ32" s="856"/>
      <c r="AR32" s="200"/>
      <c r="AS32" s="305"/>
    </row>
    <row r="33" spans="1:58" s="6" customFormat="1" ht="17.45" customHeight="1">
      <c r="A33" s="309"/>
      <c r="B33" s="67"/>
      <c r="C33" s="57"/>
      <c r="D33" s="57"/>
      <c r="E33" s="203"/>
      <c r="F33" s="204"/>
      <c r="G33" s="55"/>
      <c r="H33" s="55"/>
      <c r="I33" s="67"/>
      <c r="J33" s="57"/>
      <c r="K33" s="57"/>
      <c r="L33" s="57"/>
      <c r="M33" s="57"/>
      <c r="N33" s="64"/>
      <c r="O33" s="64"/>
      <c r="P33" s="205"/>
      <c r="Q33" s="204"/>
      <c r="R33" s="306"/>
      <c r="S33" s="300"/>
      <c r="T33" s="67"/>
      <c r="U33" s="64"/>
      <c r="V33" s="64"/>
      <c r="W33" s="57"/>
      <c r="X33" s="57"/>
      <c r="Y33" s="57"/>
      <c r="Z33" s="64"/>
      <c r="AA33" s="64"/>
      <c r="AB33" s="57"/>
      <c r="AC33" s="204"/>
      <c r="AD33" s="55"/>
      <c r="AE33" s="55"/>
      <c r="AF33" s="67"/>
      <c r="AG33" s="64"/>
      <c r="AH33" s="64"/>
      <c r="AI33" s="64"/>
      <c r="AJ33" s="64"/>
      <c r="AK33" s="57"/>
      <c r="AL33" s="205"/>
      <c r="AM33" s="57"/>
      <c r="AN33" s="57"/>
      <c r="AO33" s="57"/>
      <c r="AP33" s="57"/>
      <c r="AQ33" s="57"/>
      <c r="AR33" s="204"/>
      <c r="AS33" s="305"/>
      <c r="AT33" s="76"/>
      <c r="AU33" s="77"/>
      <c r="BE33" s="76"/>
    </row>
    <row r="34" spans="1:58" ht="18.75" customHeight="1" thickBot="1">
      <c r="A34" s="310"/>
      <c r="B34" s="311"/>
      <c r="C34" s="311"/>
      <c r="D34" s="312"/>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3"/>
      <c r="AT34" s="3"/>
      <c r="AU34" s="3"/>
      <c r="AV34" s="3"/>
      <c r="AW34" s="3"/>
      <c r="AX34" s="3"/>
      <c r="AY34" s="3"/>
      <c r="AZ34" s="3"/>
      <c r="BA34" s="3"/>
      <c r="BB34" s="3"/>
      <c r="BC34" s="3"/>
      <c r="BD34" s="3"/>
      <c r="BE34" s="3"/>
      <c r="BF34" s="3"/>
    </row>
    <row r="35" spans="1:58" ht="27" customHeight="1">
      <c r="J35" s="12"/>
      <c r="K35" s="12"/>
      <c r="L35" s="12"/>
      <c r="M35" s="12"/>
      <c r="N35" s="12"/>
      <c r="O35" s="12"/>
      <c r="P35" s="12"/>
      <c r="AT35" s="3"/>
      <c r="AU35" s="3"/>
      <c r="AV35" s="3"/>
      <c r="AW35" s="3"/>
      <c r="AX35" s="3"/>
      <c r="AY35" s="3"/>
      <c r="AZ35" s="3"/>
      <c r="BA35" s="3"/>
      <c r="BB35" s="3"/>
      <c r="BC35" s="3"/>
      <c r="BD35" s="3"/>
      <c r="BE35" s="3"/>
      <c r="BF35" s="3"/>
    </row>
    <row r="36" spans="1:58" s="21" customFormat="1" ht="28.5" customHeight="1">
      <c r="A36" s="21" t="s">
        <v>341</v>
      </c>
      <c r="D36" s="85"/>
      <c r="AC36" s="86"/>
      <c r="AO36" s="86"/>
      <c r="AT36" s="20"/>
      <c r="AU36" s="3"/>
      <c r="AV36" s="3"/>
      <c r="AW36" s="3"/>
      <c r="AX36" s="3"/>
      <c r="AY36" s="3"/>
      <c r="AZ36" s="3"/>
      <c r="BA36" s="3"/>
      <c r="BB36" s="3"/>
      <c r="BC36" s="3"/>
      <c r="BD36" s="3"/>
      <c r="BE36" s="20"/>
      <c r="BF36" s="20"/>
    </row>
    <row r="37" spans="1:58" ht="42" hidden="1" customHeight="1">
      <c r="A37" s="13" t="s">
        <v>158</v>
      </c>
      <c r="B37" s="14"/>
      <c r="C37" s="14"/>
      <c r="D37" s="15"/>
      <c r="E37" s="14"/>
      <c r="F37" s="14"/>
      <c r="G37" s="14"/>
      <c r="H37" s="14"/>
      <c r="I37" s="14"/>
      <c r="J37" s="16"/>
      <c r="K37" s="16"/>
      <c r="L37" s="16"/>
      <c r="M37" s="16"/>
      <c r="N37" s="16"/>
      <c r="O37" s="16"/>
      <c r="P37" s="16"/>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3"/>
      <c r="AU37" s="3"/>
      <c r="AV37" s="3"/>
      <c r="AW37" s="3"/>
      <c r="AX37" s="3"/>
      <c r="AY37" s="3"/>
      <c r="AZ37" s="3"/>
      <c r="BA37" s="3"/>
      <c r="BB37" s="3"/>
      <c r="BC37" s="3"/>
      <c r="BD37" s="3"/>
      <c r="BE37" s="3"/>
    </row>
    <row r="38" spans="1:58" ht="13.5" hidden="1" customHeight="1">
      <c r="J38" s="12"/>
      <c r="K38" s="12"/>
      <c r="L38" s="12"/>
      <c r="M38" s="12"/>
      <c r="N38" s="12"/>
      <c r="O38" s="12"/>
      <c r="P38" s="12"/>
      <c r="AT38" s="3"/>
      <c r="AU38" s="3"/>
      <c r="AV38" s="3"/>
      <c r="AW38" s="3"/>
      <c r="AX38" s="3"/>
      <c r="AY38" s="3"/>
      <c r="AZ38" s="3"/>
      <c r="BA38" s="3"/>
      <c r="BB38" s="3"/>
      <c r="BC38" s="3"/>
      <c r="BD38" s="3"/>
      <c r="BE38" s="3"/>
    </row>
    <row r="39" spans="1:58" s="21" customFormat="1" ht="30" hidden="1" customHeight="1">
      <c r="A39" s="17" t="s">
        <v>7</v>
      </c>
      <c r="B39" s="18"/>
      <c r="C39" s="18"/>
      <c r="D39" s="19"/>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20"/>
      <c r="AU39" s="20"/>
      <c r="AV39" s="20"/>
      <c r="AW39" s="20"/>
      <c r="AX39" s="20"/>
      <c r="AY39" s="20"/>
      <c r="AZ39" s="20"/>
      <c r="BA39" s="20"/>
      <c r="BB39" s="20"/>
      <c r="BC39" s="20"/>
      <c r="BD39" s="20"/>
      <c r="BE39" s="20"/>
    </row>
    <row r="40" spans="1:58" ht="53.25" hidden="1" customHeight="1">
      <c r="A40" s="764" t="s">
        <v>82</v>
      </c>
      <c r="B40" s="765"/>
      <c r="C40" s="765"/>
      <c r="D40" s="765"/>
      <c r="E40" s="766"/>
      <c r="F40" s="22" t="s">
        <v>8</v>
      </c>
      <c r="G40" s="773"/>
      <c r="H40" s="762"/>
      <c r="I40" s="761"/>
      <c r="J40" s="762"/>
      <c r="K40" s="761"/>
      <c r="L40" s="762"/>
      <c r="M40" s="774" t="s">
        <v>178</v>
      </c>
      <c r="N40" s="775"/>
      <c r="O40" s="761"/>
      <c r="P40" s="762"/>
      <c r="Q40" s="761"/>
      <c r="R40" s="762"/>
      <c r="S40" s="761"/>
      <c r="T40" s="762"/>
      <c r="U40" s="761"/>
      <c r="V40" s="762"/>
      <c r="W40" s="23"/>
      <c r="X40" s="24"/>
      <c r="Y40" s="24"/>
      <c r="Z40" s="24"/>
      <c r="AA40" s="24"/>
      <c r="AB40" s="24"/>
      <c r="AC40" s="24"/>
      <c r="AD40" s="24"/>
      <c r="AE40" s="24"/>
      <c r="AF40" s="24"/>
      <c r="AG40" s="24"/>
      <c r="AH40" s="24"/>
      <c r="AI40" s="24"/>
      <c r="AJ40" s="24"/>
      <c r="AK40" s="24"/>
      <c r="AL40" s="24"/>
      <c r="AM40" s="24"/>
      <c r="AN40" s="24"/>
      <c r="AO40" s="24"/>
      <c r="AP40" s="24"/>
      <c r="AQ40" s="24"/>
      <c r="AR40" s="25"/>
      <c r="AT40" s="3"/>
      <c r="AU40" s="3"/>
      <c r="AV40" s="3"/>
      <c r="AW40" s="3"/>
      <c r="AX40" s="3"/>
      <c r="AY40" s="3"/>
      <c r="AZ40" s="3"/>
      <c r="BA40" s="3"/>
      <c r="BB40" s="3"/>
      <c r="BC40" s="3"/>
      <c r="BD40" s="3"/>
      <c r="BE40" s="3"/>
    </row>
    <row r="41" spans="1:58" ht="27" hidden="1" customHeight="1">
      <c r="A41" s="767"/>
      <c r="B41" s="768"/>
      <c r="C41" s="768"/>
      <c r="D41" s="768"/>
      <c r="E41" s="769"/>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716"/>
      <c r="AM41" s="716"/>
      <c r="AN41" s="716"/>
      <c r="AO41" s="716"/>
      <c r="AP41" s="716"/>
      <c r="AQ41" s="716"/>
      <c r="AR41" s="753"/>
      <c r="AT41" s="3"/>
      <c r="AU41" s="3"/>
      <c r="AV41" s="3"/>
      <c r="AW41" s="3"/>
      <c r="AX41" s="3"/>
      <c r="AY41" s="3"/>
      <c r="AZ41" s="3"/>
      <c r="BA41" s="3"/>
      <c r="BB41" s="3"/>
      <c r="BC41" s="3"/>
      <c r="BD41" s="3"/>
      <c r="BE41" s="3"/>
    </row>
    <row r="42" spans="1:58" ht="53.25" hidden="1" customHeight="1">
      <c r="A42" s="770"/>
      <c r="B42" s="771"/>
      <c r="C42" s="771"/>
      <c r="D42" s="771"/>
      <c r="E42" s="772"/>
      <c r="F42" s="718"/>
      <c r="G42" s="718"/>
      <c r="H42" s="718"/>
      <c r="I42" s="718"/>
      <c r="J42" s="718"/>
      <c r="K42" s="718"/>
      <c r="L42" s="718"/>
      <c r="M42" s="718"/>
      <c r="N42" s="718"/>
      <c r="O42" s="718"/>
      <c r="P42" s="718"/>
      <c r="Q42" s="718"/>
      <c r="R42" s="718"/>
      <c r="S42" s="718"/>
      <c r="T42" s="718"/>
      <c r="U42" s="718"/>
      <c r="V42" s="718"/>
      <c r="W42" s="718"/>
      <c r="X42" s="718"/>
      <c r="Y42" s="718"/>
      <c r="Z42" s="718"/>
      <c r="AA42" s="718"/>
      <c r="AB42" s="718"/>
      <c r="AC42" s="718"/>
      <c r="AD42" s="718"/>
      <c r="AE42" s="718"/>
      <c r="AF42" s="718"/>
      <c r="AG42" s="718"/>
      <c r="AH42" s="718"/>
      <c r="AI42" s="718"/>
      <c r="AJ42" s="718"/>
      <c r="AK42" s="718"/>
      <c r="AL42" s="718"/>
      <c r="AM42" s="718"/>
      <c r="AN42" s="718"/>
      <c r="AO42" s="718"/>
      <c r="AP42" s="718"/>
      <c r="AQ42" s="718"/>
      <c r="AR42" s="740"/>
      <c r="AT42" s="3"/>
      <c r="AU42" s="3"/>
      <c r="AV42" s="3"/>
      <c r="AW42" s="3"/>
      <c r="AX42" s="3"/>
      <c r="AY42" s="3"/>
      <c r="AZ42" s="3"/>
      <c r="BA42" s="3"/>
      <c r="BB42" s="3"/>
      <c r="BC42" s="3"/>
      <c r="BD42" s="3"/>
      <c r="BE42" s="3"/>
    </row>
    <row r="43" spans="1:58" ht="44.25" hidden="1" customHeight="1">
      <c r="A43" s="741" t="s">
        <v>179</v>
      </c>
      <c r="B43" s="742"/>
      <c r="C43" s="742"/>
      <c r="D43" s="742"/>
      <c r="E43" s="743"/>
      <c r="F43" s="744"/>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63"/>
      <c r="AF43" s="559" t="s">
        <v>90</v>
      </c>
      <c r="AG43" s="560"/>
      <c r="AH43" s="560"/>
      <c r="AI43" s="560"/>
      <c r="AJ43" s="560"/>
      <c r="AK43" s="560"/>
      <c r="AL43" s="560"/>
      <c r="AM43" s="560"/>
      <c r="AN43" s="560"/>
      <c r="AO43" s="560"/>
      <c r="AP43" s="560"/>
      <c r="AQ43" s="560"/>
      <c r="AR43" s="561"/>
      <c r="AS43" s="12"/>
      <c r="AT43" s="3"/>
      <c r="AU43" s="3"/>
      <c r="AV43" s="3"/>
      <c r="AW43" s="3"/>
      <c r="AX43" s="3"/>
      <c r="AY43" s="3"/>
      <c r="AZ43" s="3"/>
      <c r="BA43" s="3"/>
      <c r="BB43" s="3"/>
      <c r="BC43" s="3"/>
      <c r="BD43" s="3"/>
      <c r="BE43" s="3"/>
    </row>
    <row r="44" spans="1:58" ht="27" hidden="1" customHeight="1">
      <c r="A44" s="777" t="s">
        <v>168</v>
      </c>
      <c r="B44" s="525"/>
      <c r="C44" s="525"/>
      <c r="D44" s="525"/>
      <c r="E44" s="52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53"/>
      <c r="AF44" s="778"/>
      <c r="AG44" s="701"/>
      <c r="AH44" s="701"/>
      <c r="AI44" s="701"/>
      <c r="AJ44" s="701"/>
      <c r="AK44" s="701"/>
      <c r="AL44" s="701"/>
      <c r="AM44" s="701"/>
      <c r="AN44" s="701"/>
      <c r="AO44" s="701"/>
      <c r="AP44" s="701"/>
      <c r="AQ44" s="701"/>
      <c r="AR44" s="780"/>
      <c r="AT44" s="3"/>
      <c r="AU44" s="3"/>
      <c r="AV44" s="3"/>
      <c r="AW44" s="3"/>
      <c r="AX44" s="3"/>
      <c r="AY44" s="3"/>
      <c r="AZ44" s="3"/>
      <c r="BA44" s="3"/>
      <c r="BB44" s="3"/>
      <c r="BC44" s="3"/>
      <c r="BD44" s="3"/>
      <c r="BE44" s="3"/>
    </row>
    <row r="45" spans="1:58" ht="52.5" hidden="1" customHeight="1">
      <c r="A45" s="527"/>
      <c r="B45" s="528"/>
      <c r="C45" s="528"/>
      <c r="D45" s="528"/>
      <c r="E45" s="529"/>
      <c r="F45" s="718"/>
      <c r="G45" s="718"/>
      <c r="H45" s="718"/>
      <c r="I45" s="718"/>
      <c r="J45" s="718"/>
      <c r="K45" s="718"/>
      <c r="L45" s="718"/>
      <c r="M45" s="718"/>
      <c r="N45" s="718"/>
      <c r="O45" s="718"/>
      <c r="P45" s="718"/>
      <c r="Q45" s="718"/>
      <c r="R45" s="718"/>
      <c r="S45" s="718"/>
      <c r="T45" s="718"/>
      <c r="U45" s="718"/>
      <c r="V45" s="718"/>
      <c r="W45" s="718"/>
      <c r="X45" s="718"/>
      <c r="Y45" s="718"/>
      <c r="Z45" s="718"/>
      <c r="AA45" s="718"/>
      <c r="AB45" s="718"/>
      <c r="AC45" s="718"/>
      <c r="AD45" s="718"/>
      <c r="AE45" s="740"/>
      <c r="AF45" s="779"/>
      <c r="AG45" s="702"/>
      <c r="AH45" s="702"/>
      <c r="AI45" s="702"/>
      <c r="AJ45" s="702"/>
      <c r="AK45" s="702"/>
      <c r="AL45" s="702"/>
      <c r="AM45" s="702"/>
      <c r="AN45" s="702"/>
      <c r="AO45" s="702"/>
      <c r="AP45" s="702"/>
      <c r="AQ45" s="702"/>
      <c r="AR45" s="781"/>
      <c r="AT45" s="3"/>
      <c r="AU45" s="3"/>
      <c r="AV45" s="3"/>
      <c r="AW45" s="3"/>
      <c r="AX45" s="3"/>
      <c r="AY45" s="3"/>
      <c r="AZ45" s="3"/>
      <c r="BA45" s="3"/>
      <c r="BB45" s="3"/>
      <c r="BC45" s="3"/>
      <c r="BD45" s="3"/>
      <c r="BE45" s="3"/>
    </row>
    <row r="46" spans="1:58" ht="27" hidden="1" customHeight="1">
      <c r="A46" s="736" t="s">
        <v>144</v>
      </c>
      <c r="B46" s="622"/>
      <c r="C46" s="622"/>
      <c r="D46" s="622"/>
      <c r="E46" s="623"/>
      <c r="F46" s="737"/>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39"/>
      <c r="AT46" s="3"/>
      <c r="AU46" s="3"/>
      <c r="AV46" s="3"/>
      <c r="AW46" s="3"/>
      <c r="AX46" s="3"/>
      <c r="AY46" s="3"/>
      <c r="AZ46" s="3"/>
      <c r="BA46" s="3"/>
      <c r="BB46" s="3"/>
      <c r="BC46" s="3"/>
      <c r="BD46" s="3"/>
      <c r="BE46" s="3"/>
    </row>
    <row r="47" spans="1:58" ht="33.75" hidden="1" customHeight="1">
      <c r="A47" s="527"/>
      <c r="B47" s="528"/>
      <c r="C47" s="528"/>
      <c r="D47" s="528"/>
      <c r="E47" s="529"/>
      <c r="F47" s="717"/>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40"/>
      <c r="AT47" s="3"/>
      <c r="AU47" s="3"/>
      <c r="AV47" s="3"/>
      <c r="AW47" s="3"/>
      <c r="AX47" s="3"/>
      <c r="AY47" s="3"/>
      <c r="AZ47" s="3"/>
      <c r="BA47" s="3"/>
      <c r="BB47" s="3"/>
      <c r="BC47" s="3"/>
      <c r="BD47" s="3"/>
      <c r="BE47" s="3"/>
    </row>
    <row r="48" spans="1:58" ht="39.75" hidden="1" customHeight="1">
      <c r="A48" s="741" t="s">
        <v>180</v>
      </c>
      <c r="B48" s="742"/>
      <c r="C48" s="742"/>
      <c r="D48" s="742"/>
      <c r="E48" s="743"/>
      <c r="F48" s="744"/>
      <c r="G48" s="745"/>
      <c r="H48" s="745"/>
      <c r="I48" s="745"/>
      <c r="J48" s="745"/>
      <c r="K48" s="745"/>
      <c r="L48" s="745"/>
      <c r="M48" s="745"/>
      <c r="N48" s="745"/>
      <c r="O48" s="745"/>
      <c r="P48" s="745"/>
      <c r="Q48" s="745"/>
      <c r="R48" s="745"/>
      <c r="S48" s="745"/>
      <c r="T48" s="745"/>
      <c r="U48" s="745"/>
      <c r="V48" s="745"/>
      <c r="W48" s="745"/>
      <c r="X48" s="745"/>
      <c r="Y48" s="745"/>
      <c r="Z48" s="745"/>
      <c r="AA48" s="741" t="s">
        <v>181</v>
      </c>
      <c r="AB48" s="742"/>
      <c r="AC48" s="742"/>
      <c r="AD48" s="742"/>
      <c r="AE48" s="743"/>
      <c r="AF48" s="744"/>
      <c r="AG48" s="745"/>
      <c r="AH48" s="745"/>
      <c r="AI48" s="745"/>
      <c r="AJ48" s="745"/>
      <c r="AK48" s="745"/>
      <c r="AL48" s="745"/>
      <c r="AM48" s="745"/>
      <c r="AN48" s="745"/>
      <c r="AO48" s="745"/>
      <c r="AP48" s="745"/>
      <c r="AQ48" s="745"/>
      <c r="AR48" s="763"/>
      <c r="AT48" s="3"/>
      <c r="AU48" s="3"/>
      <c r="AV48" s="3"/>
      <c r="AW48" s="3"/>
      <c r="AX48" s="3"/>
      <c r="AY48" s="3"/>
      <c r="AZ48" s="3"/>
      <c r="BA48" s="3"/>
      <c r="BB48" s="3"/>
      <c r="BC48" s="3"/>
      <c r="BD48" s="3"/>
      <c r="BE48" s="3"/>
    </row>
    <row r="49" spans="1:57" ht="27" hidden="1" customHeight="1">
      <c r="A49" s="709" t="s">
        <v>83</v>
      </c>
      <c r="B49" s="710"/>
      <c r="C49" s="710"/>
      <c r="D49" s="710"/>
      <c r="E49" s="711"/>
      <c r="F49" s="715"/>
      <c r="G49" s="716"/>
      <c r="H49" s="716"/>
      <c r="I49" s="716"/>
      <c r="J49" s="716"/>
      <c r="K49" s="716"/>
      <c r="L49" s="716"/>
      <c r="M49" s="716"/>
      <c r="N49" s="716"/>
      <c r="O49" s="716"/>
      <c r="P49" s="716"/>
      <c r="Q49" s="716"/>
      <c r="R49" s="716"/>
      <c r="S49" s="716"/>
      <c r="T49" s="716"/>
      <c r="U49" s="716"/>
      <c r="V49" s="716"/>
      <c r="W49" s="716"/>
      <c r="X49" s="716"/>
      <c r="Y49" s="716"/>
      <c r="Z49" s="716"/>
      <c r="AA49" s="703" t="s">
        <v>44</v>
      </c>
      <c r="AB49" s="704"/>
      <c r="AC49" s="704"/>
      <c r="AD49" s="704"/>
      <c r="AE49" s="705"/>
      <c r="AF49" s="716"/>
      <c r="AG49" s="716"/>
      <c r="AH49" s="716"/>
      <c r="AI49" s="716"/>
      <c r="AJ49" s="716"/>
      <c r="AK49" s="716"/>
      <c r="AL49" s="716"/>
      <c r="AM49" s="716"/>
      <c r="AN49" s="716"/>
      <c r="AO49" s="716"/>
      <c r="AP49" s="716"/>
      <c r="AQ49" s="716"/>
      <c r="AR49" s="753"/>
      <c r="AT49" s="3"/>
      <c r="AU49" s="3"/>
      <c r="AV49" s="3"/>
      <c r="AW49" s="3"/>
      <c r="AX49" s="3"/>
      <c r="AY49" s="3"/>
      <c r="AZ49" s="3"/>
      <c r="BA49" s="3"/>
      <c r="BB49" s="3"/>
      <c r="BC49" s="3"/>
      <c r="BD49" s="3"/>
      <c r="BE49" s="3"/>
    </row>
    <row r="50" spans="1:57" ht="63" hidden="1" customHeight="1">
      <c r="A50" s="712"/>
      <c r="B50" s="713"/>
      <c r="C50" s="713"/>
      <c r="D50" s="713"/>
      <c r="E50" s="714"/>
      <c r="F50" s="717"/>
      <c r="G50" s="718"/>
      <c r="H50" s="718"/>
      <c r="I50" s="718"/>
      <c r="J50" s="718"/>
      <c r="K50" s="718"/>
      <c r="L50" s="718"/>
      <c r="M50" s="718"/>
      <c r="N50" s="718"/>
      <c r="O50" s="718"/>
      <c r="P50" s="718"/>
      <c r="Q50" s="718"/>
      <c r="R50" s="718"/>
      <c r="S50" s="718"/>
      <c r="T50" s="718"/>
      <c r="U50" s="718"/>
      <c r="V50" s="718"/>
      <c r="W50" s="718"/>
      <c r="X50" s="718"/>
      <c r="Y50" s="718"/>
      <c r="Z50" s="718"/>
      <c r="AA50" s="706"/>
      <c r="AB50" s="707"/>
      <c r="AC50" s="707"/>
      <c r="AD50" s="707"/>
      <c r="AE50" s="708"/>
      <c r="AF50" s="718"/>
      <c r="AG50" s="718"/>
      <c r="AH50" s="718"/>
      <c r="AI50" s="718"/>
      <c r="AJ50" s="718"/>
      <c r="AK50" s="718"/>
      <c r="AL50" s="718"/>
      <c r="AM50" s="718"/>
      <c r="AN50" s="718"/>
      <c r="AO50" s="718"/>
      <c r="AP50" s="718"/>
      <c r="AQ50" s="718"/>
      <c r="AR50" s="718"/>
      <c r="AS50" s="26"/>
      <c r="AT50" s="3"/>
      <c r="AU50" s="3"/>
      <c r="AV50" s="3"/>
      <c r="AW50" s="3"/>
      <c r="AX50" s="3"/>
      <c r="AY50" s="3"/>
      <c r="AZ50" s="3"/>
      <c r="BA50" s="3"/>
      <c r="BB50" s="3"/>
      <c r="BC50" s="3"/>
      <c r="BD50" s="3"/>
      <c r="BE50" s="3"/>
    </row>
    <row r="51" spans="1:57" ht="38.25" hidden="1" customHeight="1">
      <c r="A51" s="777" t="s">
        <v>91</v>
      </c>
      <c r="B51" s="525"/>
      <c r="C51" s="525"/>
      <c r="D51" s="525"/>
      <c r="E51" s="526"/>
      <c r="F51" s="27" t="s">
        <v>182</v>
      </c>
      <c r="G51" s="773"/>
      <c r="H51" s="762"/>
      <c r="I51" s="761"/>
      <c r="J51" s="762"/>
      <c r="K51" s="761"/>
      <c r="L51" s="762"/>
      <c r="M51" s="774" t="s">
        <v>178</v>
      </c>
      <c r="N51" s="775"/>
      <c r="O51" s="761"/>
      <c r="P51" s="762"/>
      <c r="Q51" s="761"/>
      <c r="R51" s="762"/>
      <c r="S51" s="761"/>
      <c r="T51" s="762"/>
      <c r="U51" s="761"/>
      <c r="V51" s="762"/>
      <c r="W51" s="782"/>
      <c r="X51" s="783"/>
      <c r="Y51" s="783"/>
      <c r="Z51" s="784"/>
      <c r="AA51" s="736" t="s">
        <v>11</v>
      </c>
      <c r="AB51" s="785"/>
      <c r="AC51" s="785"/>
      <c r="AD51" s="786"/>
      <c r="AE51" s="792" t="s">
        <v>59</v>
      </c>
      <c r="AF51" s="793"/>
      <c r="AG51" s="793"/>
      <c r="AH51" s="794"/>
      <c r="AI51" s="28"/>
      <c r="AJ51" s="749" t="s">
        <v>72</v>
      </c>
      <c r="AK51" s="750"/>
      <c r="AL51" s="750"/>
      <c r="AM51" s="750"/>
      <c r="AN51" s="750"/>
      <c r="AO51" s="750"/>
      <c r="AP51" s="751"/>
      <c r="AQ51" s="751"/>
      <c r="AR51" s="752"/>
      <c r="AS51" s="26"/>
      <c r="AT51" s="3"/>
      <c r="AU51" s="3"/>
      <c r="AV51" s="3"/>
      <c r="AW51" s="3"/>
      <c r="AX51" s="3"/>
      <c r="AY51" s="3"/>
      <c r="AZ51" s="3"/>
      <c r="BA51" s="3"/>
      <c r="BB51" s="3"/>
      <c r="BC51" s="3"/>
      <c r="BD51" s="3"/>
      <c r="BE51" s="3"/>
    </row>
    <row r="52" spans="1:57" ht="27" hidden="1" customHeight="1">
      <c r="A52" s="524"/>
      <c r="B52" s="525"/>
      <c r="C52" s="525"/>
      <c r="D52" s="525"/>
      <c r="E52" s="526"/>
      <c r="F52" s="715"/>
      <c r="G52" s="716"/>
      <c r="H52" s="716"/>
      <c r="I52" s="716"/>
      <c r="J52" s="716"/>
      <c r="K52" s="716"/>
      <c r="L52" s="716"/>
      <c r="M52" s="716"/>
      <c r="N52" s="716"/>
      <c r="O52" s="716"/>
      <c r="P52" s="716"/>
      <c r="Q52" s="716"/>
      <c r="R52" s="716"/>
      <c r="S52" s="716"/>
      <c r="T52" s="716"/>
      <c r="U52" s="716"/>
      <c r="V52" s="716"/>
      <c r="W52" s="716"/>
      <c r="X52" s="716"/>
      <c r="Y52" s="716"/>
      <c r="Z52" s="753"/>
      <c r="AA52" s="777"/>
      <c r="AB52" s="787"/>
      <c r="AC52" s="787"/>
      <c r="AD52" s="788"/>
      <c r="AE52" s="754"/>
      <c r="AF52" s="755"/>
      <c r="AG52" s="755"/>
      <c r="AH52" s="756"/>
      <c r="AI52" s="29"/>
      <c r="AJ52" s="760"/>
      <c r="AK52" s="760"/>
      <c r="AL52" s="566" t="s">
        <v>4</v>
      </c>
      <c r="AM52" s="760"/>
      <c r="AN52" s="760"/>
      <c r="AO52" s="566" t="s">
        <v>9</v>
      </c>
      <c r="AP52" s="760"/>
      <c r="AQ52" s="760"/>
      <c r="AR52" s="719" t="s">
        <v>10</v>
      </c>
      <c r="AS52" s="26"/>
      <c r="AT52" s="3"/>
      <c r="AU52" s="3"/>
      <c r="AV52" s="3"/>
      <c r="AW52" s="3"/>
      <c r="AX52" s="3"/>
      <c r="AY52" s="3"/>
      <c r="AZ52" s="3"/>
      <c r="BA52" s="3"/>
      <c r="BB52" s="3"/>
      <c r="BC52" s="3"/>
      <c r="BD52" s="3"/>
      <c r="BE52" s="3"/>
    </row>
    <row r="53" spans="1:57" ht="28.5" hidden="1" customHeight="1">
      <c r="A53" s="527"/>
      <c r="B53" s="528"/>
      <c r="C53" s="528"/>
      <c r="D53" s="528"/>
      <c r="E53" s="529"/>
      <c r="F53" s="717"/>
      <c r="G53" s="718"/>
      <c r="H53" s="718"/>
      <c r="I53" s="718"/>
      <c r="J53" s="718"/>
      <c r="K53" s="718"/>
      <c r="L53" s="718"/>
      <c r="M53" s="718"/>
      <c r="N53" s="718"/>
      <c r="O53" s="718"/>
      <c r="P53" s="718"/>
      <c r="Q53" s="718"/>
      <c r="R53" s="718"/>
      <c r="S53" s="718"/>
      <c r="T53" s="718"/>
      <c r="U53" s="718"/>
      <c r="V53" s="718"/>
      <c r="W53" s="718"/>
      <c r="X53" s="718"/>
      <c r="Y53" s="718"/>
      <c r="Z53" s="740"/>
      <c r="AA53" s="789"/>
      <c r="AB53" s="790"/>
      <c r="AC53" s="790"/>
      <c r="AD53" s="791"/>
      <c r="AE53" s="757"/>
      <c r="AF53" s="758"/>
      <c r="AG53" s="758"/>
      <c r="AH53" s="759"/>
      <c r="AI53" s="30"/>
      <c r="AJ53" s="758"/>
      <c r="AK53" s="758"/>
      <c r="AL53" s="520"/>
      <c r="AM53" s="758"/>
      <c r="AN53" s="758"/>
      <c r="AO53" s="520"/>
      <c r="AP53" s="758"/>
      <c r="AQ53" s="758"/>
      <c r="AR53" s="521"/>
      <c r="AS53" s="26"/>
      <c r="AT53" s="3"/>
      <c r="AU53" s="3"/>
      <c r="AV53" s="3"/>
      <c r="AW53" s="3"/>
      <c r="AX53" s="3"/>
      <c r="AY53" s="3"/>
      <c r="AZ53" s="3"/>
      <c r="BA53" s="3"/>
      <c r="BB53" s="3"/>
      <c r="BC53" s="3"/>
      <c r="BD53" s="3"/>
      <c r="BE53" s="3"/>
    </row>
    <row r="54" spans="1:57" ht="30" hidden="1" customHeight="1">
      <c r="AT54" s="3"/>
      <c r="AU54" s="3"/>
      <c r="AV54" s="3"/>
      <c r="AW54" s="3"/>
      <c r="AX54" s="3"/>
      <c r="AY54" s="3"/>
      <c r="AZ54" s="3"/>
      <c r="BA54" s="3"/>
      <c r="BB54" s="3"/>
      <c r="BC54" s="3"/>
      <c r="BD54" s="3"/>
      <c r="BE54" s="3"/>
    </row>
    <row r="55" spans="1:57" ht="15.75" hidden="1" customHeight="1">
      <c r="AT55" s="3"/>
      <c r="AU55" s="3"/>
      <c r="AV55" s="3"/>
      <c r="AW55" s="3"/>
      <c r="AX55" s="3"/>
      <c r="AY55" s="3"/>
      <c r="AZ55" s="3"/>
      <c r="BA55" s="3"/>
      <c r="BB55" s="3"/>
      <c r="BC55" s="3"/>
      <c r="BD55" s="3"/>
      <c r="BE55" s="3"/>
    </row>
    <row r="56" spans="1:57" s="34" customFormat="1" ht="27" hidden="1" customHeight="1">
      <c r="A56" s="31" t="s">
        <v>12</v>
      </c>
      <c r="B56" s="32"/>
      <c r="C56" s="32"/>
      <c r="D56" s="33"/>
      <c r="E56" s="32"/>
      <c r="F56" s="32"/>
      <c r="G56" s="32"/>
      <c r="H56" s="32"/>
      <c r="I56" s="8" t="s">
        <v>68</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T56" s="32"/>
      <c r="AU56" s="32"/>
      <c r="AV56" s="32"/>
      <c r="AW56" s="32"/>
      <c r="AX56" s="32"/>
      <c r="AY56" s="32"/>
      <c r="AZ56" s="32"/>
      <c r="BA56" s="32"/>
      <c r="BB56" s="32"/>
      <c r="BC56" s="32"/>
      <c r="BD56" s="32"/>
      <c r="BE56" s="32"/>
    </row>
    <row r="57" spans="1:57" ht="27" hidden="1" customHeight="1">
      <c r="A57" s="659" t="s">
        <v>15</v>
      </c>
      <c r="B57" s="655"/>
      <c r="C57" s="655"/>
      <c r="D57" s="655"/>
      <c r="E57" s="656"/>
      <c r="F57" s="720"/>
      <c r="G57" s="721"/>
      <c r="H57" s="721"/>
      <c r="I57" s="721"/>
      <c r="J57" s="721"/>
      <c r="K57" s="721"/>
      <c r="L57" s="721"/>
      <c r="M57" s="721"/>
      <c r="N57" s="721"/>
      <c r="O57" s="721"/>
      <c r="P57" s="721"/>
      <c r="Q57" s="721"/>
      <c r="R57" s="721"/>
      <c r="S57" s="721"/>
      <c r="T57" s="721"/>
      <c r="U57" s="721"/>
      <c r="V57" s="722"/>
      <c r="W57" s="659" t="s">
        <v>16</v>
      </c>
      <c r="X57" s="655"/>
      <c r="Y57" s="655"/>
      <c r="Z57" s="655"/>
      <c r="AA57" s="655"/>
      <c r="AB57" s="655"/>
      <c r="AC57" s="655"/>
      <c r="AD57" s="655"/>
      <c r="AE57" s="656"/>
      <c r="AF57" s="720"/>
      <c r="AG57" s="721"/>
      <c r="AH57" s="721"/>
      <c r="AI57" s="721"/>
      <c r="AJ57" s="721"/>
      <c r="AK57" s="721"/>
      <c r="AL57" s="721"/>
      <c r="AM57" s="721"/>
      <c r="AN57" s="721"/>
      <c r="AO57" s="721"/>
      <c r="AP57" s="721"/>
      <c r="AQ57" s="721"/>
      <c r="AR57" s="722"/>
      <c r="AT57" s="3"/>
      <c r="AU57" s="3"/>
      <c r="AV57" s="3"/>
      <c r="AW57" s="3"/>
      <c r="AX57" s="3"/>
      <c r="AY57" s="3"/>
      <c r="AZ57" s="3"/>
      <c r="BA57" s="3"/>
      <c r="BB57" s="3"/>
      <c r="BC57" s="3"/>
      <c r="BD57" s="3"/>
      <c r="BE57" s="3"/>
    </row>
    <row r="58" spans="1:57" ht="27" hidden="1" customHeight="1">
      <c r="A58" s="660"/>
      <c r="B58" s="657"/>
      <c r="C58" s="657"/>
      <c r="D58" s="657"/>
      <c r="E58" s="658"/>
      <c r="F58" s="723"/>
      <c r="G58" s="724"/>
      <c r="H58" s="724"/>
      <c r="I58" s="724"/>
      <c r="J58" s="724"/>
      <c r="K58" s="724"/>
      <c r="L58" s="724"/>
      <c r="M58" s="724"/>
      <c r="N58" s="724"/>
      <c r="O58" s="724"/>
      <c r="P58" s="724"/>
      <c r="Q58" s="724"/>
      <c r="R58" s="724"/>
      <c r="S58" s="724"/>
      <c r="T58" s="724"/>
      <c r="U58" s="724"/>
      <c r="V58" s="725"/>
      <c r="W58" s="660"/>
      <c r="X58" s="657"/>
      <c r="Y58" s="657"/>
      <c r="Z58" s="657"/>
      <c r="AA58" s="657"/>
      <c r="AB58" s="657"/>
      <c r="AC58" s="657"/>
      <c r="AD58" s="657"/>
      <c r="AE58" s="658"/>
      <c r="AF58" s="723"/>
      <c r="AG58" s="724"/>
      <c r="AH58" s="724"/>
      <c r="AI58" s="724"/>
      <c r="AJ58" s="724"/>
      <c r="AK58" s="724"/>
      <c r="AL58" s="724"/>
      <c r="AM58" s="724"/>
      <c r="AN58" s="724"/>
      <c r="AO58" s="724"/>
      <c r="AP58" s="724"/>
      <c r="AQ58" s="724"/>
      <c r="AR58" s="725"/>
      <c r="AT58" s="3"/>
      <c r="AU58" s="3"/>
      <c r="AV58" s="3"/>
      <c r="AW58" s="3"/>
      <c r="AX58" s="3"/>
      <c r="AY58" s="3"/>
      <c r="AZ58" s="3"/>
      <c r="BA58" s="3"/>
      <c r="BB58" s="3"/>
      <c r="BC58" s="3"/>
      <c r="BD58" s="3"/>
      <c r="BE58" s="3"/>
    </row>
    <row r="59" spans="1:57" ht="37.5" hidden="1" customHeight="1">
      <c r="A59" s="741" t="s">
        <v>183</v>
      </c>
      <c r="B59" s="742"/>
      <c r="C59" s="742"/>
      <c r="D59" s="742"/>
      <c r="E59" s="743"/>
      <c r="F59" s="865"/>
      <c r="G59" s="866"/>
      <c r="H59" s="866"/>
      <c r="I59" s="866"/>
      <c r="J59" s="866"/>
      <c r="K59" s="866"/>
      <c r="L59" s="866"/>
      <c r="M59" s="866"/>
      <c r="N59" s="866"/>
      <c r="O59" s="866"/>
      <c r="P59" s="866"/>
      <c r="Q59" s="866"/>
      <c r="R59" s="866"/>
      <c r="S59" s="866"/>
      <c r="T59" s="866"/>
      <c r="U59" s="866"/>
      <c r="V59" s="867"/>
      <c r="W59" s="566" t="s">
        <v>14</v>
      </c>
      <c r="X59" s="566"/>
      <c r="Y59" s="566"/>
      <c r="Z59" s="566"/>
      <c r="AA59" s="566"/>
      <c r="AB59" s="566"/>
      <c r="AC59" s="566"/>
      <c r="AD59" s="566"/>
      <c r="AE59" s="719"/>
      <c r="AF59" s="720"/>
      <c r="AG59" s="721"/>
      <c r="AH59" s="721"/>
      <c r="AI59" s="721"/>
      <c r="AJ59" s="721"/>
      <c r="AK59" s="721"/>
      <c r="AL59" s="721"/>
      <c r="AM59" s="721"/>
      <c r="AN59" s="721"/>
      <c r="AO59" s="721"/>
      <c r="AP59" s="721"/>
      <c r="AQ59" s="721"/>
      <c r="AR59" s="722"/>
      <c r="AT59" s="3"/>
      <c r="AU59" s="3"/>
      <c r="AV59" s="3"/>
      <c r="AW59" s="3"/>
      <c r="AX59" s="3"/>
      <c r="AY59" s="3"/>
      <c r="AZ59" s="3"/>
      <c r="BA59" s="3"/>
      <c r="BB59" s="3"/>
      <c r="BC59" s="3"/>
      <c r="BD59" s="3"/>
      <c r="BE59" s="3"/>
    </row>
    <row r="60" spans="1:57" ht="21.75" hidden="1" customHeight="1">
      <c r="A60" s="524" t="s">
        <v>13</v>
      </c>
      <c r="B60" s="525"/>
      <c r="C60" s="525"/>
      <c r="D60" s="525"/>
      <c r="E60" s="526"/>
      <c r="F60" s="746"/>
      <c r="G60" s="747"/>
      <c r="H60" s="747"/>
      <c r="I60" s="747"/>
      <c r="J60" s="747"/>
      <c r="K60" s="747"/>
      <c r="L60" s="747"/>
      <c r="M60" s="747"/>
      <c r="N60" s="747"/>
      <c r="O60" s="747"/>
      <c r="P60" s="747"/>
      <c r="Q60" s="747"/>
      <c r="R60" s="747"/>
      <c r="S60" s="747"/>
      <c r="T60" s="747"/>
      <c r="U60" s="747"/>
      <c r="V60" s="748"/>
      <c r="W60" s="520"/>
      <c r="X60" s="520"/>
      <c r="Y60" s="520"/>
      <c r="Z60" s="520"/>
      <c r="AA60" s="520"/>
      <c r="AB60" s="520"/>
      <c r="AC60" s="520"/>
      <c r="AD60" s="520"/>
      <c r="AE60" s="521"/>
      <c r="AF60" s="723"/>
      <c r="AG60" s="724"/>
      <c r="AH60" s="724"/>
      <c r="AI60" s="724"/>
      <c r="AJ60" s="724"/>
      <c r="AK60" s="724"/>
      <c r="AL60" s="724"/>
      <c r="AM60" s="724"/>
      <c r="AN60" s="724"/>
      <c r="AO60" s="724"/>
      <c r="AP60" s="724"/>
      <c r="AQ60" s="724"/>
      <c r="AR60" s="725"/>
      <c r="AT60" s="3"/>
      <c r="AU60" s="3"/>
      <c r="AV60" s="3"/>
      <c r="AW60" s="3"/>
      <c r="AX60" s="3"/>
      <c r="AY60" s="3"/>
      <c r="AZ60" s="3"/>
      <c r="BA60" s="3"/>
      <c r="BB60" s="3"/>
      <c r="BC60" s="3"/>
      <c r="BD60" s="3"/>
      <c r="BE60" s="3"/>
    </row>
    <row r="61" spans="1:57" ht="27" hidden="1" customHeight="1">
      <c r="A61" s="524"/>
      <c r="B61" s="525"/>
      <c r="C61" s="525"/>
      <c r="D61" s="525"/>
      <c r="E61" s="526"/>
      <c r="F61" s="746"/>
      <c r="G61" s="747"/>
      <c r="H61" s="747"/>
      <c r="I61" s="747"/>
      <c r="J61" s="747"/>
      <c r="K61" s="747"/>
      <c r="L61" s="747"/>
      <c r="M61" s="747"/>
      <c r="N61" s="747"/>
      <c r="O61" s="747"/>
      <c r="P61" s="747"/>
      <c r="Q61" s="747"/>
      <c r="R61" s="747"/>
      <c r="S61" s="747"/>
      <c r="T61" s="747"/>
      <c r="U61" s="747"/>
      <c r="V61" s="748"/>
      <c r="W61" s="863" t="s">
        <v>184</v>
      </c>
      <c r="X61" s="863"/>
      <c r="Y61" s="863"/>
      <c r="Z61" s="863"/>
      <c r="AA61" s="863"/>
      <c r="AB61" s="863"/>
      <c r="AC61" s="863"/>
      <c r="AD61" s="863"/>
      <c r="AE61" s="863"/>
      <c r="AF61" s="864"/>
      <c r="AG61" s="864"/>
      <c r="AH61" s="864"/>
      <c r="AI61" s="864"/>
      <c r="AJ61" s="864"/>
      <c r="AK61" s="864"/>
      <c r="AL61" s="864"/>
      <c r="AM61" s="864"/>
      <c r="AN61" s="864"/>
      <c r="AO61" s="864"/>
      <c r="AP61" s="864"/>
      <c r="AQ61" s="864"/>
      <c r="AR61" s="864"/>
      <c r="AT61" s="3"/>
      <c r="AU61" s="3"/>
      <c r="AV61" s="3"/>
      <c r="AW61" s="3"/>
      <c r="AX61" s="3"/>
      <c r="AY61" s="3"/>
      <c r="AZ61" s="3"/>
      <c r="BA61" s="3"/>
      <c r="BB61" s="3"/>
      <c r="BC61" s="3"/>
      <c r="BD61" s="3"/>
      <c r="BE61" s="3"/>
    </row>
    <row r="62" spans="1:57" ht="27" hidden="1" customHeight="1">
      <c r="A62" s="527"/>
      <c r="B62" s="528"/>
      <c r="C62" s="528"/>
      <c r="D62" s="528"/>
      <c r="E62" s="529"/>
      <c r="F62" s="723"/>
      <c r="G62" s="724"/>
      <c r="H62" s="724"/>
      <c r="I62" s="724"/>
      <c r="J62" s="724"/>
      <c r="K62" s="724"/>
      <c r="L62" s="724"/>
      <c r="M62" s="724"/>
      <c r="N62" s="724"/>
      <c r="O62" s="724"/>
      <c r="P62" s="724"/>
      <c r="Q62" s="724"/>
      <c r="R62" s="724"/>
      <c r="S62" s="724"/>
      <c r="T62" s="724"/>
      <c r="U62" s="724"/>
      <c r="V62" s="725"/>
      <c r="W62" s="863"/>
      <c r="X62" s="863"/>
      <c r="Y62" s="863"/>
      <c r="Z62" s="863"/>
      <c r="AA62" s="863"/>
      <c r="AB62" s="863"/>
      <c r="AC62" s="863"/>
      <c r="AD62" s="863"/>
      <c r="AE62" s="863"/>
      <c r="AF62" s="864"/>
      <c r="AG62" s="864"/>
      <c r="AH62" s="864"/>
      <c r="AI62" s="864"/>
      <c r="AJ62" s="864"/>
      <c r="AK62" s="864"/>
      <c r="AL62" s="864"/>
      <c r="AM62" s="864"/>
      <c r="AN62" s="864"/>
      <c r="AO62" s="864"/>
      <c r="AP62" s="864"/>
      <c r="AQ62" s="864"/>
      <c r="AR62" s="864"/>
      <c r="AT62" s="3"/>
      <c r="AU62" s="3"/>
      <c r="AV62" s="3"/>
      <c r="AW62" s="3"/>
      <c r="AX62" s="3"/>
      <c r="AY62" s="3"/>
      <c r="AZ62" s="3"/>
      <c r="BA62" s="3"/>
      <c r="BB62" s="3"/>
      <c r="BC62" s="3"/>
      <c r="BD62" s="3"/>
      <c r="BE62" s="3"/>
    </row>
    <row r="63" spans="1:57" ht="31.5" hidden="1" customHeight="1">
      <c r="AT63" s="3"/>
      <c r="AU63" s="3"/>
      <c r="AV63" s="3"/>
      <c r="AW63" s="3"/>
      <c r="AX63" s="3"/>
      <c r="AY63" s="3"/>
      <c r="AZ63" s="3"/>
      <c r="BA63" s="3"/>
      <c r="BB63" s="3"/>
      <c r="BC63" s="3"/>
      <c r="BD63" s="3"/>
      <c r="BE63" s="3"/>
    </row>
    <row r="64" spans="1:57" s="21" customFormat="1" ht="30" hidden="1" customHeight="1">
      <c r="A64" s="17" t="s">
        <v>43</v>
      </c>
      <c r="B64" s="18"/>
      <c r="C64" s="18"/>
      <c r="D64" s="19"/>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20"/>
      <c r="AU64" s="20"/>
      <c r="AV64" s="20"/>
      <c r="AW64" s="20"/>
      <c r="AX64" s="20"/>
      <c r="AY64" s="20"/>
      <c r="AZ64" s="20"/>
      <c r="BA64" s="20"/>
      <c r="BB64" s="20"/>
      <c r="BC64" s="20"/>
      <c r="BD64" s="20"/>
      <c r="BE64" s="20"/>
    </row>
    <row r="65" spans="1:57" ht="25.5" hidden="1" customHeight="1">
      <c r="A65" s="776" t="s">
        <v>78</v>
      </c>
      <c r="B65" s="566"/>
      <c r="C65" s="566"/>
      <c r="D65" s="566"/>
      <c r="E65" s="566"/>
      <c r="F65" s="566"/>
      <c r="G65" s="719"/>
      <c r="H65" s="720"/>
      <c r="I65" s="721"/>
      <c r="J65" s="721"/>
      <c r="K65" s="721"/>
      <c r="L65" s="721"/>
      <c r="M65" s="721"/>
      <c r="N65" s="721"/>
      <c r="O65" s="721"/>
      <c r="P65" s="721"/>
      <c r="Q65" s="721"/>
      <c r="R65" s="721"/>
      <c r="S65" s="721"/>
      <c r="T65" s="721"/>
      <c r="U65" s="721"/>
      <c r="V65" s="722"/>
      <c r="W65" s="776" t="s">
        <v>77</v>
      </c>
      <c r="X65" s="566"/>
      <c r="Y65" s="566"/>
      <c r="Z65" s="566"/>
      <c r="AA65" s="566"/>
      <c r="AB65" s="719"/>
      <c r="AC65" s="720"/>
      <c r="AD65" s="721"/>
      <c r="AE65" s="721"/>
      <c r="AF65" s="721"/>
      <c r="AG65" s="721"/>
      <c r="AH65" s="721"/>
      <c r="AI65" s="721"/>
      <c r="AJ65" s="721"/>
      <c r="AK65" s="721"/>
      <c r="AL65" s="721"/>
      <c r="AM65" s="721"/>
      <c r="AN65" s="721"/>
      <c r="AO65" s="721"/>
      <c r="AP65" s="721"/>
      <c r="AQ65" s="721"/>
      <c r="AR65" s="722"/>
      <c r="AT65" s="3"/>
      <c r="AU65" s="3"/>
      <c r="AV65" s="3"/>
      <c r="AW65" s="3"/>
      <c r="AX65" s="3"/>
      <c r="AY65" s="3"/>
      <c r="AZ65" s="3"/>
      <c r="BA65" s="3"/>
      <c r="BB65" s="3"/>
      <c r="BC65" s="3"/>
      <c r="BD65" s="3"/>
      <c r="BE65" s="3"/>
    </row>
    <row r="66" spans="1:57" ht="36.75" hidden="1" customHeight="1">
      <c r="A66" s="519"/>
      <c r="B66" s="520"/>
      <c r="C66" s="520"/>
      <c r="D66" s="520"/>
      <c r="E66" s="520"/>
      <c r="F66" s="520"/>
      <c r="G66" s="521"/>
      <c r="H66" s="723"/>
      <c r="I66" s="724"/>
      <c r="J66" s="724"/>
      <c r="K66" s="724"/>
      <c r="L66" s="724"/>
      <c r="M66" s="724"/>
      <c r="N66" s="724"/>
      <c r="O66" s="724"/>
      <c r="P66" s="724"/>
      <c r="Q66" s="724"/>
      <c r="R66" s="724"/>
      <c r="S66" s="724"/>
      <c r="T66" s="724"/>
      <c r="U66" s="724"/>
      <c r="V66" s="725"/>
      <c r="W66" s="519"/>
      <c r="X66" s="520"/>
      <c r="Y66" s="520"/>
      <c r="Z66" s="520"/>
      <c r="AA66" s="520"/>
      <c r="AB66" s="521"/>
      <c r="AC66" s="723"/>
      <c r="AD66" s="724"/>
      <c r="AE66" s="724"/>
      <c r="AF66" s="724"/>
      <c r="AG66" s="724"/>
      <c r="AH66" s="724"/>
      <c r="AI66" s="724"/>
      <c r="AJ66" s="724"/>
      <c r="AK66" s="724"/>
      <c r="AL66" s="724"/>
      <c r="AM66" s="724"/>
      <c r="AN66" s="724"/>
      <c r="AO66" s="724"/>
      <c r="AP66" s="724"/>
      <c r="AQ66" s="724"/>
      <c r="AR66" s="725"/>
      <c r="AT66" s="3"/>
      <c r="AU66" s="3"/>
      <c r="AV66" s="3"/>
      <c r="AW66" s="3"/>
      <c r="AX66" s="3"/>
      <c r="AY66" s="3"/>
      <c r="AZ66" s="3"/>
      <c r="BA66" s="3"/>
      <c r="BB66" s="3"/>
      <c r="BC66" s="3"/>
      <c r="BD66" s="3"/>
      <c r="BE66" s="3"/>
    </row>
    <row r="67" spans="1:57" ht="25.5" hidden="1" customHeight="1">
      <c r="A67" s="776" t="s">
        <v>30</v>
      </c>
      <c r="B67" s="566"/>
      <c r="C67" s="566"/>
      <c r="D67" s="566"/>
      <c r="E67" s="566"/>
      <c r="F67" s="566"/>
      <c r="G67" s="719"/>
      <c r="H67" s="879"/>
      <c r="I67" s="880"/>
      <c r="J67" s="883"/>
      <c r="K67" s="880"/>
      <c r="L67" s="883"/>
      <c r="M67" s="880"/>
      <c r="N67" s="883"/>
      <c r="O67" s="880"/>
      <c r="P67" s="776" t="s">
        <v>31</v>
      </c>
      <c r="Q67" s="566"/>
      <c r="R67" s="566"/>
      <c r="S67" s="566"/>
      <c r="T67" s="719"/>
      <c r="U67" s="868"/>
      <c r="V67" s="869"/>
      <c r="W67" s="872"/>
      <c r="X67" s="869"/>
      <c r="Y67" s="874"/>
      <c r="Z67" s="874"/>
      <c r="AA67" s="516" t="s">
        <v>28</v>
      </c>
      <c r="AB67" s="517"/>
      <c r="AC67" s="566"/>
      <c r="AD67" s="566"/>
      <c r="AE67" s="719"/>
      <c r="AF67" s="35"/>
      <c r="AG67" s="875" t="s">
        <v>32</v>
      </c>
      <c r="AH67" s="875"/>
      <c r="AI67" s="875"/>
      <c r="AJ67" s="875"/>
      <c r="AK67" s="36"/>
      <c r="AL67" s="875" t="s">
        <v>33</v>
      </c>
      <c r="AM67" s="875"/>
      <c r="AN67" s="875"/>
      <c r="AO67" s="875"/>
      <c r="AP67" s="36"/>
      <c r="AQ67" s="36"/>
      <c r="AR67" s="37"/>
      <c r="AT67" s="3"/>
      <c r="AU67" s="3"/>
      <c r="AV67" s="3"/>
      <c r="AW67" s="3"/>
      <c r="AX67" s="3"/>
      <c r="AY67" s="3"/>
      <c r="AZ67" s="3"/>
      <c r="BA67" s="3"/>
      <c r="BB67" s="3"/>
      <c r="BC67" s="3"/>
      <c r="BD67" s="3"/>
      <c r="BE67" s="3"/>
    </row>
    <row r="68" spans="1:57" ht="36.75" hidden="1" customHeight="1">
      <c r="A68" s="519"/>
      <c r="B68" s="520"/>
      <c r="C68" s="520"/>
      <c r="D68" s="520"/>
      <c r="E68" s="520"/>
      <c r="F68" s="520"/>
      <c r="G68" s="521"/>
      <c r="H68" s="881"/>
      <c r="I68" s="882"/>
      <c r="J68" s="884"/>
      <c r="K68" s="882"/>
      <c r="L68" s="884"/>
      <c r="M68" s="882"/>
      <c r="N68" s="884"/>
      <c r="O68" s="882"/>
      <c r="P68" s="519"/>
      <c r="Q68" s="520"/>
      <c r="R68" s="520"/>
      <c r="S68" s="520"/>
      <c r="T68" s="521"/>
      <c r="U68" s="870"/>
      <c r="V68" s="871"/>
      <c r="W68" s="873"/>
      <c r="X68" s="871"/>
      <c r="Y68" s="874"/>
      <c r="Z68" s="874"/>
      <c r="AA68" s="519"/>
      <c r="AB68" s="520"/>
      <c r="AC68" s="520"/>
      <c r="AD68" s="520"/>
      <c r="AE68" s="521"/>
      <c r="AF68" s="876" t="s">
        <v>73</v>
      </c>
      <c r="AG68" s="877"/>
      <c r="AH68" s="877"/>
      <c r="AI68" s="877"/>
      <c r="AJ68" s="877"/>
      <c r="AK68" s="877"/>
      <c r="AL68" s="877"/>
      <c r="AM68" s="877"/>
      <c r="AN68" s="877"/>
      <c r="AO68" s="877"/>
      <c r="AP68" s="877"/>
      <c r="AQ68" s="877"/>
      <c r="AR68" s="878"/>
      <c r="AT68" s="3"/>
      <c r="AU68" s="3"/>
      <c r="AV68" s="3"/>
      <c r="AW68" s="3"/>
      <c r="AX68" s="3"/>
      <c r="AY68" s="3"/>
      <c r="AZ68" s="3"/>
      <c r="BA68" s="3"/>
      <c r="BB68" s="3"/>
      <c r="BC68" s="3"/>
      <c r="BD68" s="3"/>
      <c r="BE68" s="3"/>
    </row>
    <row r="69" spans="1:57" ht="25.5" hidden="1" customHeight="1">
      <c r="A69" s="565" t="s">
        <v>29</v>
      </c>
      <c r="B69" s="566"/>
      <c r="C69" s="566"/>
      <c r="D69" s="566"/>
      <c r="E69" s="566"/>
      <c r="F69" s="566"/>
      <c r="G69" s="719"/>
      <c r="H69" s="726"/>
      <c r="I69" s="727"/>
      <c r="J69" s="728"/>
      <c r="K69" s="727"/>
      <c r="L69" s="728"/>
      <c r="M69" s="727"/>
      <c r="N69" s="728"/>
      <c r="O69" s="727"/>
      <c r="P69" s="728"/>
      <c r="Q69" s="727"/>
      <c r="R69" s="728"/>
      <c r="S69" s="727"/>
      <c r="T69" s="729"/>
      <c r="U69" s="726"/>
      <c r="V69" s="730" t="s">
        <v>185</v>
      </c>
      <c r="W69" s="731"/>
      <c r="X69" s="731"/>
      <c r="Y69" s="731"/>
      <c r="Z69" s="731"/>
      <c r="AA69" s="731"/>
      <c r="AB69" s="731"/>
      <c r="AC69" s="731"/>
      <c r="AD69" s="731"/>
      <c r="AE69" s="731"/>
      <c r="AF69" s="731"/>
      <c r="AG69" s="731"/>
      <c r="AH69" s="731"/>
      <c r="AI69" s="731"/>
      <c r="AJ69" s="731"/>
      <c r="AK69" s="731"/>
      <c r="AL69" s="731"/>
      <c r="AM69" s="731"/>
      <c r="AN69" s="731"/>
      <c r="AO69" s="731"/>
      <c r="AP69" s="731"/>
      <c r="AQ69" s="731"/>
      <c r="AR69" s="732"/>
      <c r="AT69" s="3"/>
      <c r="AU69" s="3"/>
      <c r="AV69" s="3"/>
      <c r="AW69" s="3"/>
      <c r="AX69" s="3"/>
      <c r="AY69" s="3"/>
      <c r="AZ69" s="3"/>
      <c r="BA69" s="3"/>
      <c r="BB69" s="3"/>
      <c r="BC69" s="3"/>
      <c r="BD69" s="3"/>
      <c r="BE69" s="3"/>
    </row>
    <row r="70" spans="1:57" ht="36.75" hidden="1" customHeight="1">
      <c r="A70" s="519"/>
      <c r="B70" s="520"/>
      <c r="C70" s="520"/>
      <c r="D70" s="520"/>
      <c r="E70" s="520"/>
      <c r="F70" s="520"/>
      <c r="G70" s="521"/>
      <c r="H70" s="726"/>
      <c r="I70" s="727"/>
      <c r="J70" s="728"/>
      <c r="K70" s="727"/>
      <c r="L70" s="728"/>
      <c r="M70" s="727"/>
      <c r="N70" s="728"/>
      <c r="O70" s="727"/>
      <c r="P70" s="728"/>
      <c r="Q70" s="727"/>
      <c r="R70" s="728"/>
      <c r="S70" s="727"/>
      <c r="T70" s="729"/>
      <c r="U70" s="726"/>
      <c r="V70" s="733"/>
      <c r="W70" s="734"/>
      <c r="X70" s="734"/>
      <c r="Y70" s="734"/>
      <c r="Z70" s="734"/>
      <c r="AA70" s="734"/>
      <c r="AB70" s="734"/>
      <c r="AC70" s="734"/>
      <c r="AD70" s="734"/>
      <c r="AE70" s="734"/>
      <c r="AF70" s="734"/>
      <c r="AG70" s="734"/>
      <c r="AH70" s="734"/>
      <c r="AI70" s="734"/>
      <c r="AJ70" s="734"/>
      <c r="AK70" s="734"/>
      <c r="AL70" s="734"/>
      <c r="AM70" s="734"/>
      <c r="AN70" s="734"/>
      <c r="AO70" s="734"/>
      <c r="AP70" s="734"/>
      <c r="AQ70" s="734"/>
      <c r="AR70" s="735"/>
      <c r="AT70" s="3"/>
      <c r="AU70" s="3"/>
      <c r="AV70" s="3"/>
      <c r="AW70" s="3"/>
      <c r="AX70" s="3"/>
      <c r="AY70" s="3"/>
      <c r="AZ70" s="3"/>
      <c r="BA70" s="3"/>
      <c r="BB70" s="3"/>
      <c r="BC70" s="3"/>
      <c r="BD70" s="3"/>
      <c r="BE70" s="3"/>
    </row>
    <row r="71" spans="1:57" ht="25.5" hidden="1" customHeight="1">
      <c r="A71" s="565" t="s">
        <v>34</v>
      </c>
      <c r="B71" s="566"/>
      <c r="C71" s="566"/>
      <c r="D71" s="566"/>
      <c r="E71" s="566"/>
      <c r="F71" s="566"/>
      <c r="G71" s="719"/>
      <c r="H71" s="720"/>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1"/>
      <c r="AM71" s="721"/>
      <c r="AN71" s="721"/>
      <c r="AO71" s="721"/>
      <c r="AP71" s="721"/>
      <c r="AQ71" s="721"/>
      <c r="AR71" s="722"/>
      <c r="AT71" s="3"/>
      <c r="AU71" s="3"/>
      <c r="AV71" s="3"/>
      <c r="AW71" s="3"/>
      <c r="AX71" s="3"/>
      <c r="AY71" s="3"/>
      <c r="AZ71" s="3"/>
      <c r="BA71" s="3"/>
      <c r="BB71" s="3"/>
      <c r="BC71" s="3"/>
      <c r="BD71" s="3"/>
      <c r="BE71" s="3"/>
    </row>
    <row r="72" spans="1:57" ht="32.25" hidden="1" customHeight="1">
      <c r="A72" s="519" t="s">
        <v>35</v>
      </c>
      <c r="B72" s="520"/>
      <c r="C72" s="520"/>
      <c r="D72" s="520"/>
      <c r="E72" s="520"/>
      <c r="F72" s="520"/>
      <c r="G72" s="521"/>
      <c r="H72" s="723"/>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5"/>
      <c r="AT72" s="3"/>
      <c r="AU72" s="3"/>
      <c r="AV72" s="3"/>
      <c r="AW72" s="3"/>
      <c r="AX72" s="3"/>
      <c r="AY72" s="3"/>
      <c r="AZ72" s="3"/>
      <c r="BA72" s="3"/>
      <c r="BB72" s="3"/>
      <c r="BC72" s="3"/>
      <c r="BD72" s="3"/>
      <c r="BE72" s="3"/>
    </row>
    <row r="73" spans="1:57" ht="28.5" hidden="1" customHeight="1">
      <c r="B73" s="1" t="s">
        <v>186</v>
      </c>
      <c r="C73" s="6" t="s">
        <v>36</v>
      </c>
      <c r="AT73" s="3"/>
      <c r="AU73" s="3"/>
      <c r="AV73" s="3"/>
      <c r="AW73" s="3"/>
      <c r="AX73" s="3"/>
      <c r="AY73" s="3"/>
      <c r="AZ73" s="3"/>
      <c r="BA73" s="3"/>
      <c r="BB73" s="3"/>
      <c r="BC73" s="3"/>
      <c r="BD73" s="3"/>
      <c r="BE73" s="3"/>
    </row>
    <row r="74" spans="1:57" ht="25.5" hidden="1" customHeight="1">
      <c r="C74" s="38" t="s">
        <v>177</v>
      </c>
      <c r="AT74" s="3"/>
      <c r="AU74" s="3"/>
      <c r="AV74" s="3"/>
      <c r="AW74" s="3"/>
      <c r="AX74" s="3"/>
      <c r="AY74" s="3"/>
      <c r="AZ74" s="3"/>
      <c r="BA74" s="3"/>
      <c r="BB74" s="3"/>
      <c r="BC74" s="3"/>
      <c r="BD74" s="3"/>
      <c r="BE74" s="3"/>
    </row>
    <row r="75" spans="1:57" hidden="1">
      <c r="AT75" s="3"/>
      <c r="AU75" s="3"/>
      <c r="AV75" s="3"/>
      <c r="AW75" s="3"/>
      <c r="AX75" s="3"/>
      <c r="AY75" s="3"/>
      <c r="AZ75" s="3"/>
      <c r="BA75" s="3"/>
      <c r="BB75" s="3"/>
      <c r="BC75" s="3"/>
      <c r="BD75" s="3"/>
      <c r="BE75" s="3"/>
    </row>
    <row r="76" spans="1:57" s="21" customFormat="1" ht="33" hidden="1" customHeight="1">
      <c r="A76" s="17" t="s">
        <v>57</v>
      </c>
      <c r="B76" s="18"/>
      <c r="C76" s="18"/>
      <c r="D76" s="19"/>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20"/>
      <c r="AU76" s="20"/>
      <c r="AV76" s="20"/>
      <c r="AW76" s="20"/>
      <c r="AX76" s="20"/>
      <c r="AY76" s="20"/>
      <c r="AZ76" s="20"/>
      <c r="BA76" s="20"/>
      <c r="BB76" s="20"/>
      <c r="BC76" s="20"/>
      <c r="BD76" s="20"/>
      <c r="BE76" s="20"/>
    </row>
    <row r="77" spans="1:57" ht="33" hidden="1" customHeight="1">
      <c r="A77" s="700" t="s">
        <v>163</v>
      </c>
      <c r="B77" s="700"/>
      <c r="C77" s="700"/>
      <c r="D77" s="700"/>
      <c r="E77" s="700"/>
      <c r="F77" s="700"/>
      <c r="G77" s="700"/>
      <c r="H77" s="700"/>
      <c r="I77" s="700"/>
      <c r="J77" s="700"/>
      <c r="K77" s="700"/>
      <c r="L77" s="700"/>
      <c r="M77" s="700"/>
      <c r="N77" s="700"/>
      <c r="O77" s="700"/>
      <c r="P77" s="700"/>
      <c r="Q77" s="700"/>
      <c r="R77" s="700"/>
      <c r="S77" s="700"/>
      <c r="T77" s="700"/>
      <c r="U77" s="700"/>
      <c r="V77" s="700"/>
      <c r="W77" s="700"/>
      <c r="X77" s="700"/>
      <c r="Y77" s="700"/>
      <c r="Z77" s="700"/>
      <c r="AA77" s="700"/>
      <c r="AB77" s="700"/>
      <c r="AC77" s="700"/>
      <c r="AD77" s="700"/>
      <c r="AE77" s="700"/>
      <c r="AF77" s="700"/>
      <c r="AG77" s="700"/>
      <c r="AH77" s="700"/>
      <c r="AI77" s="700"/>
      <c r="AJ77" s="700"/>
      <c r="AK77" s="700"/>
      <c r="AL77" s="700"/>
      <c r="AM77" s="700"/>
      <c r="AN77" s="700"/>
      <c r="AO77" s="700"/>
      <c r="AP77" s="700"/>
      <c r="AQ77" s="700"/>
      <c r="AR77" s="700"/>
      <c r="AS77" s="700"/>
      <c r="AT77" s="3"/>
      <c r="AU77" s="3"/>
      <c r="AV77" s="3"/>
      <c r="AW77" s="3"/>
      <c r="AX77" s="3"/>
      <c r="AY77" s="3"/>
      <c r="AZ77" s="3"/>
      <c r="BA77" s="3"/>
      <c r="BB77" s="3"/>
      <c r="BC77" s="3"/>
      <c r="BD77" s="3"/>
      <c r="BE77" s="3"/>
    </row>
    <row r="78" spans="1:57" ht="33" hidden="1" customHeight="1">
      <c r="A78" s="38"/>
      <c r="B78" s="6" t="s">
        <v>259</v>
      </c>
      <c r="AT78" s="3"/>
      <c r="AU78" s="3"/>
      <c r="AV78" s="3"/>
      <c r="AW78" s="3"/>
      <c r="AX78" s="3"/>
      <c r="AY78" s="3"/>
      <c r="AZ78" s="3"/>
      <c r="BA78" s="3"/>
      <c r="BB78" s="3"/>
      <c r="BC78" s="3"/>
      <c r="BD78" s="3"/>
      <c r="BE78" s="3"/>
    </row>
    <row r="79" spans="1:57" ht="39.950000000000003" hidden="1" customHeight="1">
      <c r="A79" s="885" t="s">
        <v>66</v>
      </c>
      <c r="B79" s="886"/>
      <c r="C79" s="255" t="s">
        <v>187</v>
      </c>
      <c r="D79" s="39" t="s">
        <v>47</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40"/>
      <c r="AT79" s="3"/>
      <c r="AU79" s="3"/>
      <c r="AV79" s="3"/>
      <c r="AW79" s="3"/>
      <c r="AX79" s="3"/>
      <c r="AY79" s="3"/>
      <c r="AZ79" s="3"/>
      <c r="BA79" s="3"/>
      <c r="BB79" s="3"/>
      <c r="BC79" s="3"/>
      <c r="BD79" s="3"/>
      <c r="BE79" s="3"/>
    </row>
    <row r="80" spans="1:57" ht="39.950000000000003" hidden="1" customHeight="1">
      <c r="A80" s="885" t="s">
        <v>66</v>
      </c>
      <c r="B80" s="886"/>
      <c r="C80" s="255" t="s">
        <v>188</v>
      </c>
      <c r="D80" s="887" t="s">
        <v>48</v>
      </c>
      <c r="E80" s="887"/>
      <c r="F80" s="887"/>
      <c r="G80" s="887"/>
      <c r="H80" s="887"/>
      <c r="I80" s="887"/>
      <c r="J80" s="887"/>
      <c r="K80" s="887"/>
      <c r="L80" s="887"/>
      <c r="M80" s="887"/>
      <c r="N80" s="887"/>
      <c r="O80" s="887"/>
      <c r="P80" s="887"/>
      <c r="Q80" s="887"/>
      <c r="R80" s="887"/>
      <c r="S80" s="887"/>
      <c r="T80" s="887"/>
      <c r="U80" s="887"/>
      <c r="V80" s="887"/>
      <c r="W80" s="887"/>
      <c r="X80" s="887"/>
      <c r="Y80" s="887"/>
      <c r="Z80" s="887"/>
      <c r="AA80" s="887"/>
      <c r="AB80" s="887"/>
      <c r="AC80" s="887"/>
      <c r="AD80" s="887"/>
      <c r="AE80" s="887"/>
      <c r="AF80" s="887"/>
      <c r="AG80" s="887"/>
      <c r="AH80" s="887"/>
      <c r="AI80" s="887"/>
      <c r="AJ80" s="887"/>
      <c r="AK80" s="887"/>
      <c r="AL80" s="887"/>
      <c r="AM80" s="887"/>
      <c r="AN80" s="887"/>
      <c r="AO80" s="887"/>
      <c r="AP80" s="887"/>
      <c r="AQ80" s="887"/>
      <c r="AR80" s="888"/>
      <c r="AT80" s="3"/>
      <c r="AU80" s="3"/>
      <c r="AV80" s="3"/>
      <c r="AW80" s="3"/>
      <c r="AX80" s="3"/>
      <c r="AY80" s="3"/>
      <c r="AZ80" s="3"/>
      <c r="BA80" s="3"/>
      <c r="BB80" s="3"/>
      <c r="BC80" s="3"/>
      <c r="BD80" s="3"/>
      <c r="BE80" s="3"/>
    </row>
    <row r="81" spans="1:57" ht="39.950000000000003" hidden="1" customHeight="1">
      <c r="A81" s="885" t="s">
        <v>66</v>
      </c>
      <c r="B81" s="886"/>
      <c r="C81" s="255" t="s">
        <v>189</v>
      </c>
      <c r="D81" s="889" t="s">
        <v>113</v>
      </c>
      <c r="E81" s="889"/>
      <c r="F81" s="889"/>
      <c r="G81" s="889"/>
      <c r="H81" s="889"/>
      <c r="I81" s="889"/>
      <c r="J81" s="889"/>
      <c r="K81" s="889"/>
      <c r="L81" s="889"/>
      <c r="M81" s="889"/>
      <c r="N81" s="889"/>
      <c r="O81" s="889"/>
      <c r="P81" s="889"/>
      <c r="Q81" s="889"/>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90"/>
      <c r="AT81" s="3"/>
      <c r="AU81" s="3"/>
      <c r="AV81" s="3"/>
      <c r="AW81" s="3"/>
      <c r="AX81" s="3"/>
      <c r="AY81" s="3"/>
      <c r="AZ81" s="3"/>
      <c r="BA81" s="3"/>
      <c r="BB81" s="3"/>
      <c r="BC81" s="3"/>
      <c r="BD81" s="3"/>
      <c r="BE81" s="3"/>
    </row>
    <row r="82" spans="1:57" ht="39.950000000000003" hidden="1" customHeight="1">
      <c r="A82" s="885" t="s">
        <v>66</v>
      </c>
      <c r="B82" s="886"/>
      <c r="C82" s="255" t="s">
        <v>190</v>
      </c>
      <c r="D82" s="41" t="s">
        <v>155</v>
      </c>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60"/>
      <c r="AT82" s="3"/>
      <c r="AU82" s="3"/>
      <c r="AV82" s="3"/>
      <c r="AW82" s="3"/>
      <c r="AX82" s="3"/>
      <c r="AY82" s="3"/>
      <c r="AZ82" s="3"/>
      <c r="BA82" s="3"/>
      <c r="BB82" s="3"/>
      <c r="BC82" s="3"/>
      <c r="BD82" s="3"/>
      <c r="BE82" s="3"/>
    </row>
    <row r="83" spans="1:57" ht="39.950000000000003" hidden="1" customHeight="1">
      <c r="A83" s="885" t="s">
        <v>66</v>
      </c>
      <c r="B83" s="886"/>
      <c r="C83" s="258" t="s">
        <v>191</v>
      </c>
      <c r="D83" s="42" t="s">
        <v>49</v>
      </c>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4"/>
      <c r="AT83" s="3"/>
      <c r="AU83" s="3"/>
      <c r="AV83" s="3"/>
      <c r="AW83" s="3"/>
      <c r="AX83" s="3"/>
      <c r="AY83" s="3"/>
      <c r="AZ83" s="3"/>
      <c r="BA83" s="3"/>
      <c r="BB83" s="3"/>
      <c r="BC83" s="3"/>
      <c r="BD83" s="3"/>
      <c r="BE83" s="3"/>
    </row>
    <row r="84" spans="1:57" ht="29.1" hidden="1" customHeight="1">
      <c r="A84" s="891" t="s">
        <v>66</v>
      </c>
      <c r="B84" s="892"/>
      <c r="C84" s="258" t="s">
        <v>192</v>
      </c>
      <c r="D84" s="45" t="s">
        <v>176</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7"/>
      <c r="AS84" s="48"/>
      <c r="AT84" s="49"/>
      <c r="AU84" s="49"/>
      <c r="AV84" s="3"/>
      <c r="AW84" s="3"/>
      <c r="AX84" s="3"/>
      <c r="AY84" s="3"/>
      <c r="AZ84" s="3"/>
      <c r="BA84" s="3"/>
      <c r="BB84" s="3"/>
      <c r="BC84" s="3"/>
      <c r="BD84" s="3"/>
      <c r="BE84" s="3"/>
    </row>
    <row r="85" spans="1:57" ht="29.1" hidden="1" customHeight="1">
      <c r="A85" s="895"/>
      <c r="B85" s="896"/>
      <c r="C85" s="253"/>
      <c r="D85" s="903" t="s">
        <v>174</v>
      </c>
      <c r="E85" s="903"/>
      <c r="F85" s="903"/>
      <c r="G85" s="903"/>
      <c r="H85" s="903"/>
      <c r="I85" s="903"/>
      <c r="J85" s="903"/>
      <c r="K85" s="903"/>
      <c r="L85" s="903"/>
      <c r="M85" s="903"/>
      <c r="N85" s="903"/>
      <c r="O85" s="903"/>
      <c r="P85" s="903"/>
      <c r="Q85" s="903"/>
      <c r="R85" s="903"/>
      <c r="S85" s="903"/>
      <c r="T85" s="903"/>
      <c r="U85" s="903"/>
      <c r="V85" s="903"/>
      <c r="W85" s="903"/>
      <c r="X85" s="903"/>
      <c r="Y85" s="903"/>
      <c r="Z85" s="903"/>
      <c r="AA85" s="903"/>
      <c r="AB85" s="903"/>
      <c r="AC85" s="903"/>
      <c r="AD85" s="903"/>
      <c r="AE85" s="903"/>
      <c r="AF85" s="903"/>
      <c r="AG85" s="903"/>
      <c r="AH85" s="903"/>
      <c r="AI85" s="903"/>
      <c r="AJ85" s="903"/>
      <c r="AK85" s="903"/>
      <c r="AL85" s="903"/>
      <c r="AM85" s="903"/>
      <c r="AN85" s="903"/>
      <c r="AO85" s="903"/>
      <c r="AP85" s="903"/>
      <c r="AQ85" s="903"/>
      <c r="AR85" s="904"/>
      <c r="AS85" s="48"/>
      <c r="AT85" s="49"/>
      <c r="AU85" s="49"/>
      <c r="AV85" s="3"/>
      <c r="AW85" s="3"/>
      <c r="AX85" s="3"/>
      <c r="AY85" s="3"/>
      <c r="AZ85" s="3"/>
      <c r="BA85" s="3"/>
      <c r="BB85" s="3"/>
      <c r="BC85" s="3"/>
      <c r="BD85" s="3"/>
      <c r="BE85" s="3"/>
    </row>
    <row r="86" spans="1:57" ht="29.1" hidden="1" customHeight="1">
      <c r="A86" s="893"/>
      <c r="B86" s="894"/>
      <c r="C86" s="253"/>
      <c r="D86" s="905" t="s">
        <v>175</v>
      </c>
      <c r="E86" s="905"/>
      <c r="F86" s="905"/>
      <c r="G86" s="905"/>
      <c r="H86" s="905"/>
      <c r="I86" s="905"/>
      <c r="J86" s="905"/>
      <c r="K86" s="905"/>
      <c r="L86" s="905"/>
      <c r="M86" s="905"/>
      <c r="N86" s="905"/>
      <c r="O86" s="905"/>
      <c r="P86" s="905"/>
      <c r="Q86" s="905"/>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6"/>
      <c r="AS86" s="48"/>
      <c r="AT86" s="49"/>
      <c r="AU86" s="49"/>
      <c r="AV86" s="3"/>
      <c r="AW86" s="3"/>
      <c r="AX86" s="3"/>
      <c r="AY86" s="3"/>
      <c r="AZ86" s="3"/>
      <c r="BA86" s="3"/>
      <c r="BB86" s="3"/>
      <c r="BC86" s="3"/>
      <c r="BD86" s="3"/>
      <c r="BE86" s="3"/>
    </row>
    <row r="87" spans="1:57" ht="39.950000000000003" hidden="1" customHeight="1">
      <c r="A87" s="885" t="s">
        <v>66</v>
      </c>
      <c r="B87" s="886"/>
      <c r="C87" s="248" t="s">
        <v>193</v>
      </c>
      <c r="D87" s="50" t="s">
        <v>84</v>
      </c>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40"/>
      <c r="AT87" s="3"/>
      <c r="AU87" s="3"/>
      <c r="AV87" s="3"/>
      <c r="AW87" s="3"/>
      <c r="AX87" s="3"/>
      <c r="AY87" s="3"/>
      <c r="AZ87" s="3"/>
      <c r="BA87" s="3"/>
      <c r="BB87" s="3"/>
      <c r="BC87" s="3"/>
      <c r="BD87" s="3"/>
      <c r="BE87" s="3"/>
    </row>
    <row r="88" spans="1:57" ht="29.1" hidden="1" customHeight="1">
      <c r="A88" s="891" t="s">
        <v>66</v>
      </c>
      <c r="B88" s="892"/>
      <c r="C88" s="258" t="s">
        <v>194</v>
      </c>
      <c r="D88" s="45" t="s">
        <v>61</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7"/>
      <c r="AS88" s="48"/>
      <c r="AT88" s="3"/>
      <c r="AU88" s="3"/>
      <c r="AV88" s="3"/>
      <c r="AW88" s="3"/>
      <c r="AX88" s="3"/>
      <c r="AY88" s="3"/>
      <c r="AZ88" s="3"/>
      <c r="BA88" s="3"/>
      <c r="BB88" s="3"/>
      <c r="BC88" s="3"/>
      <c r="BD88" s="3"/>
      <c r="BE88" s="3"/>
    </row>
    <row r="89" spans="1:57" ht="29.1" hidden="1" customHeight="1">
      <c r="A89" s="893"/>
      <c r="B89" s="894"/>
      <c r="C89" s="249"/>
      <c r="D89" s="51" t="s">
        <v>62</v>
      </c>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3"/>
      <c r="AS89" s="48"/>
      <c r="AT89" s="3"/>
      <c r="AU89" s="3"/>
      <c r="AV89" s="3"/>
      <c r="AW89" s="3"/>
      <c r="AX89" s="3"/>
      <c r="AY89" s="3"/>
      <c r="AZ89" s="3"/>
      <c r="BA89" s="3"/>
      <c r="BB89" s="3"/>
      <c r="BC89" s="3"/>
      <c r="BD89" s="3"/>
      <c r="BE89" s="3"/>
    </row>
    <row r="90" spans="1:57" ht="29.1" hidden="1" customHeight="1">
      <c r="A90" s="891" t="s">
        <v>66</v>
      </c>
      <c r="B90" s="892"/>
      <c r="C90" s="248" t="s">
        <v>50</v>
      </c>
      <c r="D90" s="46" t="s">
        <v>65</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7"/>
      <c r="AS90" s="48"/>
      <c r="AT90" s="3"/>
      <c r="AU90" s="3"/>
      <c r="AV90" s="3"/>
      <c r="AW90" s="3"/>
      <c r="AX90" s="3"/>
      <c r="AY90" s="3"/>
      <c r="AZ90" s="3"/>
      <c r="BA90" s="3"/>
      <c r="BB90" s="3"/>
      <c r="BC90" s="3"/>
      <c r="BD90" s="3"/>
      <c r="BE90" s="3"/>
    </row>
    <row r="91" spans="1:57" ht="29.1" hidden="1" customHeight="1">
      <c r="A91" s="895"/>
      <c r="B91" s="896"/>
      <c r="C91" s="252"/>
      <c r="D91" s="43" t="s">
        <v>63</v>
      </c>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4"/>
      <c r="AS91" s="48"/>
      <c r="AT91" s="3"/>
      <c r="AU91" s="3"/>
      <c r="AV91" s="3"/>
      <c r="AW91" s="3"/>
      <c r="AX91" s="3"/>
      <c r="AY91" s="3"/>
      <c r="AZ91" s="3"/>
      <c r="BA91" s="3"/>
      <c r="BB91" s="3"/>
      <c r="BC91" s="3"/>
      <c r="BD91" s="3"/>
      <c r="BE91" s="3"/>
    </row>
    <row r="92" spans="1:57" ht="29.1" hidden="1" customHeight="1">
      <c r="A92" s="893"/>
      <c r="B92" s="894"/>
      <c r="C92" s="250"/>
      <c r="D92" s="52" t="s">
        <v>64</v>
      </c>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3"/>
      <c r="AS92" s="48"/>
      <c r="AT92" s="3"/>
      <c r="AU92" s="3"/>
      <c r="AV92" s="3"/>
      <c r="AW92" s="3"/>
      <c r="AX92" s="3"/>
      <c r="AY92" s="3"/>
      <c r="AZ92" s="3"/>
      <c r="BA92" s="3"/>
      <c r="BB92" s="3"/>
      <c r="BC92" s="3"/>
      <c r="BD92" s="3"/>
      <c r="BE92" s="3"/>
    </row>
    <row r="93" spans="1:57" ht="39.950000000000003" hidden="1" customHeight="1">
      <c r="A93" s="885" t="s">
        <v>66</v>
      </c>
      <c r="B93" s="886"/>
      <c r="C93" s="248" t="s">
        <v>195</v>
      </c>
      <c r="D93" s="50" t="s">
        <v>161</v>
      </c>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0"/>
      <c r="AT93" s="3"/>
      <c r="AU93" s="3"/>
      <c r="AV93" s="3"/>
      <c r="AW93" s="3"/>
      <c r="AX93" s="3"/>
      <c r="AY93" s="3"/>
      <c r="AZ93" s="3"/>
      <c r="BA93" s="3"/>
      <c r="BB93" s="3"/>
      <c r="BC93" s="3"/>
      <c r="BD93" s="3"/>
      <c r="BE93" s="3"/>
    </row>
    <row r="94" spans="1:57" ht="39.950000000000003" hidden="1" customHeight="1">
      <c r="A94" s="885" t="s">
        <v>66</v>
      </c>
      <c r="B94" s="886"/>
      <c r="C94" s="251" t="s">
        <v>196</v>
      </c>
      <c r="D94" s="50" t="s">
        <v>146</v>
      </c>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40"/>
      <c r="AT94" s="3"/>
      <c r="AU94" s="3"/>
      <c r="AV94" s="3"/>
      <c r="AW94" s="3"/>
      <c r="AX94" s="3"/>
      <c r="AY94" s="3"/>
      <c r="AZ94" s="3"/>
      <c r="BA94" s="3"/>
      <c r="BB94" s="3"/>
      <c r="BC94" s="3"/>
      <c r="BD94" s="3"/>
      <c r="BE94" s="3"/>
    </row>
    <row r="95" spans="1:57" ht="33" hidden="1" customHeight="1">
      <c r="C95" s="54" t="s">
        <v>197</v>
      </c>
      <c r="D95" s="901" t="s">
        <v>153</v>
      </c>
      <c r="E95" s="901"/>
      <c r="F95" s="901"/>
      <c r="G95" s="901"/>
      <c r="H95" s="901"/>
      <c r="I95" s="901"/>
      <c r="J95" s="901"/>
      <c r="K95" s="901"/>
      <c r="L95" s="901"/>
      <c r="M95" s="901"/>
      <c r="N95" s="901"/>
      <c r="O95" s="901"/>
      <c r="P95" s="901"/>
      <c r="Q95" s="901"/>
      <c r="R95" s="901"/>
      <c r="S95" s="901"/>
      <c r="T95" s="901"/>
      <c r="U95" s="901"/>
      <c r="V95" s="901"/>
      <c r="W95" s="901"/>
      <c r="X95" s="901"/>
      <c r="Y95" s="901"/>
      <c r="Z95" s="901"/>
      <c r="AA95" s="901"/>
      <c r="AB95" s="901"/>
      <c r="AC95" s="901"/>
      <c r="AD95" s="901"/>
      <c r="AE95" s="901"/>
      <c r="AF95" s="901"/>
      <c r="AG95" s="901"/>
      <c r="AH95" s="901"/>
      <c r="AI95" s="901"/>
      <c r="AJ95" s="901"/>
      <c r="AK95" s="901"/>
      <c r="AL95" s="901"/>
      <c r="AM95" s="901"/>
      <c r="AN95" s="901"/>
      <c r="AO95" s="901"/>
      <c r="AP95" s="901"/>
      <c r="AQ95" s="901"/>
      <c r="AR95" s="901"/>
      <c r="AT95" s="3"/>
      <c r="AU95" s="3"/>
      <c r="AV95" s="3"/>
      <c r="AW95" s="3"/>
      <c r="AX95" s="3"/>
      <c r="AY95" s="3"/>
      <c r="AZ95" s="3"/>
      <c r="BA95" s="3"/>
      <c r="BB95" s="3"/>
      <c r="BC95" s="3"/>
      <c r="BD95" s="3"/>
      <c r="BE95" s="3"/>
    </row>
    <row r="96" spans="1:57" ht="33" hidden="1" customHeight="1">
      <c r="C96" s="54"/>
      <c r="D96" s="902" t="s">
        <v>198</v>
      </c>
      <c r="E96" s="902"/>
      <c r="F96" s="902"/>
      <c r="G96" s="902"/>
      <c r="H96" s="902"/>
      <c r="I96" s="902"/>
      <c r="J96" s="902"/>
      <c r="K96" s="902"/>
      <c r="L96" s="902"/>
      <c r="M96" s="902"/>
      <c r="N96" s="902"/>
      <c r="O96" s="902"/>
      <c r="P96" s="902"/>
      <c r="Q96" s="902"/>
      <c r="R96" s="902"/>
      <c r="S96" s="902"/>
      <c r="T96" s="902"/>
      <c r="U96" s="902"/>
      <c r="V96" s="902"/>
      <c r="W96" s="902"/>
      <c r="X96" s="902"/>
      <c r="Y96" s="902"/>
      <c r="Z96" s="902"/>
      <c r="AA96" s="902"/>
      <c r="AB96" s="902"/>
      <c r="AC96" s="902"/>
      <c r="AD96" s="902"/>
      <c r="AE96" s="902"/>
      <c r="AF96" s="902"/>
      <c r="AG96" s="902"/>
      <c r="AH96" s="902"/>
      <c r="AI96" s="902"/>
      <c r="AJ96" s="902"/>
      <c r="AK96" s="902"/>
      <c r="AL96" s="902"/>
      <c r="AM96" s="902"/>
      <c r="AN96" s="902"/>
      <c r="AO96" s="902"/>
      <c r="AP96" s="902"/>
      <c r="AQ96" s="902"/>
      <c r="AR96" s="902"/>
      <c r="AT96" s="3"/>
      <c r="AU96" s="3"/>
      <c r="AV96" s="3"/>
      <c r="AW96" s="3"/>
      <c r="AX96" s="3"/>
      <c r="AY96" s="3"/>
      <c r="AZ96" s="3"/>
      <c r="BA96" s="3"/>
      <c r="BB96" s="3"/>
      <c r="BC96" s="3"/>
      <c r="BD96" s="3"/>
      <c r="BE96" s="3"/>
    </row>
    <row r="97" spans="1:58" ht="30" hidden="1" customHeight="1">
      <c r="C97" s="54"/>
      <c r="D97" s="1"/>
      <c r="AT97" s="3"/>
      <c r="AU97" s="3"/>
      <c r="AV97" s="3"/>
      <c r="AW97" s="3"/>
      <c r="AX97" s="3"/>
      <c r="AY97" s="3"/>
      <c r="AZ97" s="3"/>
      <c r="BA97" s="3"/>
      <c r="BB97" s="3"/>
      <c r="BC97" s="3"/>
      <c r="BD97" s="3"/>
      <c r="BE97" s="3"/>
    </row>
    <row r="98" spans="1:58" s="21" customFormat="1" ht="33" hidden="1" customHeight="1">
      <c r="A98" s="17" t="s">
        <v>58</v>
      </c>
      <c r="B98" s="18"/>
      <c r="C98" s="18"/>
      <c r="D98" s="19"/>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20"/>
      <c r="AU98" s="20"/>
      <c r="AV98" s="20"/>
      <c r="AW98" s="20"/>
      <c r="AX98" s="20"/>
      <c r="AY98" s="20"/>
      <c r="AZ98" s="20"/>
      <c r="BA98" s="20"/>
      <c r="BB98" s="20"/>
      <c r="BC98" s="20"/>
      <c r="BD98" s="20"/>
      <c r="BE98" s="20"/>
    </row>
    <row r="99" spans="1:58" ht="33" hidden="1" customHeight="1">
      <c r="A99" s="12"/>
      <c r="B99" s="55" t="s">
        <v>37</v>
      </c>
      <c r="C99" s="12"/>
      <c r="D99" s="56"/>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T99" s="3"/>
      <c r="AU99" s="3"/>
      <c r="AV99" s="3"/>
      <c r="AW99" s="3"/>
      <c r="AX99" s="3"/>
      <c r="AY99" s="3"/>
      <c r="AZ99" s="3"/>
      <c r="BA99" s="3"/>
      <c r="BB99" s="3"/>
      <c r="BC99" s="3"/>
      <c r="BD99" s="3"/>
      <c r="BE99" s="3"/>
    </row>
    <row r="100" spans="1:58" ht="33" hidden="1" customHeight="1">
      <c r="A100" s="11"/>
      <c r="B100" s="57" t="s">
        <v>60</v>
      </c>
      <c r="C100" s="11"/>
      <c r="D100" s="5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T100" s="3"/>
      <c r="AU100" s="3"/>
      <c r="AV100" s="3"/>
      <c r="AW100" s="3"/>
      <c r="AX100" s="3"/>
      <c r="AY100" s="3"/>
      <c r="AZ100" s="3"/>
      <c r="BA100" s="3"/>
      <c r="BB100" s="3"/>
      <c r="BC100" s="3"/>
      <c r="BD100" s="3"/>
      <c r="BE100" s="3"/>
    </row>
    <row r="101" spans="1:58" ht="39.950000000000003" hidden="1" customHeight="1">
      <c r="A101" s="885" t="s">
        <v>66</v>
      </c>
      <c r="B101" s="886"/>
      <c r="C101" s="256" t="s">
        <v>199</v>
      </c>
      <c r="D101" s="59" t="s">
        <v>38</v>
      </c>
      <c r="E101" s="59"/>
      <c r="F101" s="59"/>
      <c r="G101" s="59"/>
      <c r="H101" s="59"/>
      <c r="I101" s="59"/>
      <c r="J101" s="59"/>
      <c r="K101" s="59"/>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1"/>
      <c r="AT101" s="3"/>
      <c r="AU101" s="3"/>
      <c r="AV101" s="3"/>
      <c r="AW101" s="3"/>
      <c r="AX101" s="3"/>
      <c r="AY101" s="3"/>
      <c r="AZ101" s="3"/>
      <c r="BA101" s="3"/>
      <c r="BB101" s="3"/>
      <c r="BC101" s="3"/>
      <c r="BD101" s="3"/>
      <c r="BE101" s="3"/>
    </row>
    <row r="102" spans="1:58" ht="39.950000000000003" hidden="1" customHeight="1">
      <c r="A102" s="885" t="s">
        <v>66</v>
      </c>
      <c r="B102" s="886"/>
      <c r="C102" s="256" t="s">
        <v>200</v>
      </c>
      <c r="D102" s="62" t="s">
        <v>67</v>
      </c>
      <c r="E102" s="62"/>
      <c r="F102" s="59"/>
      <c r="G102" s="59"/>
      <c r="H102" s="59"/>
      <c r="I102" s="59"/>
      <c r="J102" s="59"/>
      <c r="K102" s="59"/>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1"/>
      <c r="AT102" s="3"/>
      <c r="AU102" s="3"/>
      <c r="AV102" s="3"/>
      <c r="AW102" s="3"/>
      <c r="AX102" s="3"/>
      <c r="AY102" s="3"/>
      <c r="AZ102" s="3"/>
      <c r="BA102" s="3"/>
      <c r="BB102" s="3"/>
      <c r="BC102" s="3"/>
      <c r="BD102" s="3"/>
      <c r="BE102" s="3"/>
    </row>
    <row r="103" spans="1:58" ht="39.950000000000003" hidden="1" customHeight="1">
      <c r="A103" s="885" t="s">
        <v>66</v>
      </c>
      <c r="B103" s="886"/>
      <c r="C103" s="256" t="s">
        <v>189</v>
      </c>
      <c r="D103" s="62" t="s">
        <v>92</v>
      </c>
      <c r="E103" s="62"/>
      <c r="F103" s="59"/>
      <c r="G103" s="59"/>
      <c r="H103" s="59"/>
      <c r="I103" s="59"/>
      <c r="J103" s="59"/>
      <c r="K103" s="59"/>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1"/>
      <c r="AT103" s="3"/>
      <c r="AU103" s="3"/>
      <c r="AV103" s="3"/>
      <c r="AW103" s="3"/>
      <c r="AX103" s="3"/>
      <c r="AY103" s="3"/>
      <c r="AZ103" s="3"/>
      <c r="BA103" s="3"/>
      <c r="BB103" s="3"/>
      <c r="BC103" s="3"/>
      <c r="BD103" s="3"/>
      <c r="BE103" s="3"/>
    </row>
    <row r="104" spans="1:58" ht="39.950000000000003" hidden="1" customHeight="1">
      <c r="A104" s="909"/>
      <c r="B104" s="910"/>
      <c r="C104" s="257" t="s">
        <v>201</v>
      </c>
      <c r="D104" s="63" t="s">
        <v>79</v>
      </c>
      <c r="E104" s="63"/>
      <c r="F104" s="64"/>
      <c r="G104" s="64"/>
      <c r="H104" s="64"/>
      <c r="I104" s="64"/>
      <c r="J104" s="64"/>
      <c r="K104" s="64"/>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65"/>
      <c r="AT104" s="3"/>
      <c r="AU104" s="3"/>
      <c r="AV104" s="3"/>
      <c r="AW104" s="3"/>
      <c r="AX104" s="3"/>
      <c r="AY104" s="3"/>
      <c r="AZ104" s="3"/>
      <c r="BA104" s="3"/>
      <c r="BB104" s="3"/>
      <c r="BC104" s="3"/>
      <c r="BD104" s="3"/>
      <c r="BE104" s="3"/>
    </row>
    <row r="105" spans="1:58" ht="39.950000000000003" hidden="1" customHeight="1">
      <c r="A105" s="885" t="s">
        <v>66</v>
      </c>
      <c r="B105" s="886"/>
      <c r="C105" s="66"/>
      <c r="D105" s="330" t="s">
        <v>313</v>
      </c>
      <c r="E105" s="324"/>
      <c r="F105" s="325"/>
      <c r="G105" s="60"/>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7"/>
      <c r="AT105" s="3"/>
      <c r="AU105" s="3"/>
      <c r="AV105" s="3"/>
      <c r="AW105" s="3"/>
      <c r="AX105" s="3"/>
      <c r="AY105" s="3"/>
      <c r="AZ105" s="3"/>
      <c r="BA105" s="3"/>
      <c r="BB105" s="3"/>
      <c r="BC105" s="3"/>
      <c r="BD105" s="3"/>
      <c r="BE105" s="3"/>
      <c r="BF105" s="3"/>
    </row>
    <row r="106" spans="1:58" ht="39.950000000000003" hidden="1" customHeight="1">
      <c r="A106" s="885" t="s">
        <v>66</v>
      </c>
      <c r="B106" s="886"/>
      <c r="C106" s="66"/>
      <c r="D106" s="899" t="s">
        <v>241</v>
      </c>
      <c r="E106" s="899"/>
      <c r="F106" s="899"/>
      <c r="G106" s="899"/>
      <c r="H106" s="899"/>
      <c r="I106" s="899"/>
      <c r="J106" s="899"/>
      <c r="K106" s="899"/>
      <c r="L106" s="899"/>
      <c r="M106" s="899"/>
      <c r="N106" s="899"/>
      <c r="O106" s="899"/>
      <c r="P106" s="899"/>
      <c r="Q106" s="899"/>
      <c r="R106" s="899"/>
      <c r="S106" s="899"/>
      <c r="T106" s="899"/>
      <c r="U106" s="899"/>
      <c r="V106" s="899"/>
      <c r="W106" s="899"/>
      <c r="X106" s="899"/>
      <c r="Y106" s="899"/>
      <c r="Z106" s="899"/>
      <c r="AA106" s="899"/>
      <c r="AB106" s="899"/>
      <c r="AC106" s="899"/>
      <c r="AD106" s="899"/>
      <c r="AE106" s="899"/>
      <c r="AF106" s="899"/>
      <c r="AG106" s="899"/>
      <c r="AH106" s="899"/>
      <c r="AI106" s="899"/>
      <c r="AJ106" s="899"/>
      <c r="AK106" s="899"/>
      <c r="AL106" s="899"/>
      <c r="AM106" s="899"/>
      <c r="AN106" s="899"/>
      <c r="AO106" s="899"/>
      <c r="AP106" s="899"/>
      <c r="AQ106" s="899"/>
      <c r="AR106" s="899"/>
      <c r="AT106" s="3"/>
      <c r="AU106" s="3"/>
      <c r="AV106" s="3"/>
      <c r="AW106" s="3"/>
      <c r="AX106" s="3"/>
      <c r="AY106" s="3"/>
      <c r="AZ106" s="3"/>
      <c r="BA106" s="3"/>
      <c r="BB106" s="3"/>
      <c r="BC106" s="3"/>
      <c r="BD106" s="3"/>
      <c r="BE106" s="3"/>
    </row>
    <row r="107" spans="1:58" ht="29.1" hidden="1" customHeight="1">
      <c r="A107" s="885" t="s">
        <v>66</v>
      </c>
      <c r="B107" s="886"/>
      <c r="C107" s="66"/>
      <c r="D107" s="907" t="s">
        <v>242</v>
      </c>
      <c r="E107" s="907"/>
      <c r="F107" s="907"/>
      <c r="G107" s="907"/>
      <c r="H107" s="907"/>
      <c r="I107" s="907"/>
      <c r="J107" s="907"/>
      <c r="K107" s="907"/>
      <c r="L107" s="907"/>
      <c r="M107" s="907"/>
      <c r="N107" s="907"/>
      <c r="O107" s="907"/>
      <c r="P107" s="907"/>
      <c r="Q107" s="907"/>
      <c r="R107" s="907"/>
      <c r="S107" s="907"/>
      <c r="T107" s="907"/>
      <c r="U107" s="907"/>
      <c r="V107" s="907"/>
      <c r="W107" s="907"/>
      <c r="X107" s="907"/>
      <c r="Y107" s="907"/>
      <c r="Z107" s="907"/>
      <c r="AA107" s="907"/>
      <c r="AB107" s="907"/>
      <c r="AC107" s="907"/>
      <c r="AD107" s="907"/>
      <c r="AE107" s="907"/>
      <c r="AF107" s="907"/>
      <c r="AG107" s="907"/>
      <c r="AH107" s="907"/>
      <c r="AI107" s="907"/>
      <c r="AJ107" s="907"/>
      <c r="AK107" s="907"/>
      <c r="AL107" s="907"/>
      <c r="AM107" s="907"/>
      <c r="AN107" s="907"/>
      <c r="AO107" s="907"/>
      <c r="AP107" s="907"/>
      <c r="AQ107" s="907"/>
      <c r="AR107" s="907"/>
      <c r="AT107" s="3"/>
      <c r="AU107" s="3"/>
      <c r="AV107" s="3"/>
      <c r="AW107" s="3"/>
      <c r="AX107" s="3"/>
      <c r="AY107" s="3"/>
      <c r="AZ107" s="3"/>
      <c r="BA107" s="3"/>
      <c r="BB107" s="3"/>
      <c r="BC107" s="3"/>
      <c r="BD107" s="3"/>
      <c r="BE107" s="3"/>
    </row>
    <row r="108" spans="1:58" ht="29.1" hidden="1" customHeight="1">
      <c r="A108" s="885" t="s">
        <v>66</v>
      </c>
      <c r="B108" s="886"/>
      <c r="C108" s="66"/>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T108" s="3"/>
      <c r="AU108" s="3"/>
      <c r="AV108" s="3"/>
      <c r="AW108" s="3"/>
      <c r="AX108" s="3"/>
      <c r="AY108" s="3"/>
      <c r="AZ108" s="3"/>
      <c r="BA108" s="3"/>
      <c r="BB108" s="3"/>
      <c r="BC108" s="3"/>
      <c r="BD108" s="3"/>
      <c r="BE108" s="3"/>
    </row>
    <row r="109" spans="1:58" ht="29.1" hidden="1" customHeight="1">
      <c r="A109" s="891" t="s">
        <v>66</v>
      </c>
      <c r="B109" s="892"/>
      <c r="C109" s="66"/>
      <c r="D109" s="908" t="s">
        <v>282</v>
      </c>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8"/>
      <c r="AA109" s="908"/>
      <c r="AB109" s="908"/>
      <c r="AC109" s="908"/>
      <c r="AD109" s="908"/>
      <c r="AE109" s="908"/>
      <c r="AF109" s="908"/>
      <c r="AG109" s="908"/>
      <c r="AH109" s="908"/>
      <c r="AI109" s="908"/>
      <c r="AJ109" s="908"/>
      <c r="AK109" s="908"/>
      <c r="AL109" s="908"/>
      <c r="AM109" s="908"/>
      <c r="AN109" s="908"/>
      <c r="AO109" s="908"/>
      <c r="AP109" s="908"/>
      <c r="AQ109" s="908"/>
      <c r="AR109" s="908"/>
      <c r="AT109" s="3"/>
      <c r="AU109" s="3"/>
      <c r="AV109" s="3"/>
      <c r="AW109" s="3"/>
      <c r="AX109" s="3"/>
      <c r="AY109" s="3"/>
      <c r="AZ109" s="3"/>
      <c r="BA109" s="3"/>
      <c r="BB109" s="3"/>
      <c r="BC109" s="3"/>
      <c r="BD109" s="3"/>
      <c r="BE109" s="3"/>
    </row>
    <row r="110" spans="1:58" ht="29.1" hidden="1" customHeight="1">
      <c r="A110" s="893"/>
      <c r="B110" s="894"/>
      <c r="C110" s="6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8"/>
      <c r="AA110" s="908"/>
      <c r="AB110" s="908"/>
      <c r="AC110" s="908"/>
      <c r="AD110" s="908"/>
      <c r="AE110" s="908"/>
      <c r="AF110" s="908"/>
      <c r="AG110" s="908"/>
      <c r="AH110" s="908"/>
      <c r="AI110" s="908"/>
      <c r="AJ110" s="908"/>
      <c r="AK110" s="908"/>
      <c r="AL110" s="908"/>
      <c r="AM110" s="908"/>
      <c r="AN110" s="908"/>
      <c r="AO110" s="908"/>
      <c r="AP110" s="908"/>
      <c r="AQ110" s="908"/>
      <c r="AR110" s="908"/>
      <c r="AT110" s="3"/>
      <c r="AU110" s="3"/>
      <c r="AV110" s="3"/>
      <c r="AW110" s="3"/>
      <c r="AX110" s="3"/>
      <c r="AY110" s="3"/>
      <c r="AZ110" s="3"/>
      <c r="BA110" s="3"/>
      <c r="BB110" s="3"/>
      <c r="BC110" s="3"/>
      <c r="BD110" s="3"/>
      <c r="BE110" s="3"/>
    </row>
    <row r="111" spans="1:58" ht="39.950000000000003" hidden="1" customHeight="1">
      <c r="A111" s="885" t="s">
        <v>66</v>
      </c>
      <c r="B111" s="886"/>
      <c r="C111" s="254" t="s">
        <v>111</v>
      </c>
      <c r="D111" s="63" t="s">
        <v>69</v>
      </c>
      <c r="E111" s="63"/>
      <c r="F111" s="64"/>
      <c r="G111" s="64"/>
      <c r="H111" s="64"/>
      <c r="I111" s="64"/>
      <c r="J111" s="64"/>
      <c r="K111" s="64"/>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65"/>
      <c r="AT111" s="3"/>
      <c r="AU111" s="3"/>
      <c r="AV111" s="3"/>
      <c r="AW111" s="3"/>
      <c r="AX111" s="3"/>
      <c r="AY111" s="3"/>
      <c r="AZ111" s="3"/>
      <c r="BA111" s="3"/>
      <c r="BB111" s="3"/>
      <c r="BC111" s="3"/>
      <c r="BD111" s="3"/>
      <c r="BE111" s="3"/>
    </row>
    <row r="112" spans="1:58" ht="39.950000000000003" hidden="1" customHeight="1">
      <c r="A112" s="885" t="s">
        <v>66</v>
      </c>
      <c r="B112" s="886"/>
      <c r="C112" s="254" t="s">
        <v>202</v>
      </c>
      <c r="D112" s="69" t="s">
        <v>87</v>
      </c>
      <c r="E112" s="69"/>
      <c r="F112" s="70"/>
      <c r="G112" s="70"/>
      <c r="H112" s="70"/>
      <c r="I112" s="70"/>
      <c r="J112" s="70"/>
      <c r="K112" s="70"/>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2"/>
      <c r="AT112" s="3"/>
      <c r="AU112" s="3"/>
      <c r="AV112" s="3"/>
      <c r="AW112" s="3"/>
      <c r="AX112" s="3"/>
      <c r="AY112" s="3"/>
      <c r="AZ112" s="3"/>
      <c r="BA112" s="3"/>
      <c r="BB112" s="3"/>
      <c r="BC112" s="3"/>
      <c r="BD112" s="3"/>
      <c r="BE112" s="3"/>
    </row>
    <row r="113" spans="1:66" ht="39.950000000000003" hidden="1" customHeight="1">
      <c r="A113" s="885" t="s">
        <v>66</v>
      </c>
      <c r="B113" s="886"/>
      <c r="C113" s="254" t="s">
        <v>203</v>
      </c>
      <c r="D113" s="63" t="s">
        <v>70</v>
      </c>
      <c r="E113" s="63"/>
      <c r="F113" s="64"/>
      <c r="G113" s="64"/>
      <c r="H113" s="64"/>
      <c r="I113" s="64"/>
      <c r="J113" s="64"/>
      <c r="K113" s="64"/>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65"/>
      <c r="AT113" s="3"/>
      <c r="AU113" s="3"/>
      <c r="AV113" s="3"/>
      <c r="AW113" s="3"/>
      <c r="AX113" s="3"/>
      <c r="AY113" s="3"/>
      <c r="AZ113" s="3"/>
      <c r="BA113" s="3"/>
      <c r="BB113" s="3"/>
      <c r="BC113" s="3"/>
      <c r="BD113" s="3"/>
      <c r="BE113" s="3"/>
    </row>
    <row r="114" spans="1:66" ht="39.950000000000003" hidden="1" customHeight="1">
      <c r="A114" s="885" t="s">
        <v>66</v>
      </c>
      <c r="B114" s="886"/>
      <c r="C114" s="254" t="s">
        <v>204</v>
      </c>
      <c r="D114" s="63" t="s">
        <v>80</v>
      </c>
      <c r="E114" s="63"/>
      <c r="F114" s="64"/>
      <c r="G114" s="64"/>
      <c r="H114" s="64"/>
      <c r="I114" s="64"/>
      <c r="J114" s="64"/>
      <c r="K114" s="64"/>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65"/>
      <c r="AT114" s="3"/>
      <c r="AU114" s="3"/>
      <c r="AV114" s="3"/>
      <c r="AW114" s="3"/>
      <c r="AX114" s="3"/>
      <c r="AY114" s="3"/>
      <c r="AZ114" s="3"/>
      <c r="BA114" s="3"/>
      <c r="BB114" s="3"/>
      <c r="BC114" s="3"/>
      <c r="BD114" s="3"/>
      <c r="BE114" s="3"/>
    </row>
    <row r="115" spans="1:66" ht="39.950000000000003" hidden="1" customHeight="1">
      <c r="A115" s="885" t="s">
        <v>66</v>
      </c>
      <c r="B115" s="886"/>
      <c r="C115" s="254" t="s">
        <v>205</v>
      </c>
      <c r="D115" s="63" t="s">
        <v>71</v>
      </c>
      <c r="E115" s="63"/>
      <c r="F115" s="64"/>
      <c r="G115" s="64"/>
      <c r="H115" s="64"/>
      <c r="I115" s="64"/>
      <c r="J115" s="64"/>
      <c r="K115" s="64"/>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65"/>
      <c r="AT115" s="3"/>
      <c r="AU115" s="3"/>
      <c r="AV115" s="3"/>
      <c r="AW115" s="3"/>
      <c r="AX115" s="3"/>
      <c r="AY115" s="3"/>
      <c r="AZ115" s="3"/>
      <c r="BA115" s="3"/>
      <c r="BB115" s="3"/>
      <c r="BC115" s="3"/>
      <c r="BD115" s="3"/>
      <c r="BE115" s="3"/>
    </row>
    <row r="116" spans="1:66" ht="39.950000000000003" hidden="1" customHeight="1">
      <c r="A116" s="885" t="s">
        <v>66</v>
      </c>
      <c r="B116" s="886"/>
      <c r="C116" s="254" t="s">
        <v>195</v>
      </c>
      <c r="D116" s="63" t="s">
        <v>154</v>
      </c>
      <c r="E116" s="63"/>
      <c r="F116" s="64"/>
      <c r="G116" s="64"/>
      <c r="H116" s="64"/>
      <c r="I116" s="64"/>
      <c r="J116" s="64"/>
      <c r="K116" s="64"/>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65"/>
      <c r="AT116" s="3"/>
      <c r="AU116" s="3"/>
      <c r="AV116" s="3"/>
      <c r="AW116" s="3"/>
      <c r="AX116" s="3"/>
      <c r="AY116" s="3"/>
      <c r="AZ116" s="3"/>
      <c r="BA116" s="3"/>
      <c r="BB116" s="3"/>
      <c r="BC116" s="3"/>
      <c r="BD116" s="3"/>
      <c r="BE116" s="3"/>
    </row>
    <row r="117" spans="1:66" ht="20.100000000000001" hidden="1" customHeight="1">
      <c r="AT117" s="3"/>
      <c r="AU117" s="3"/>
      <c r="AV117" s="3"/>
      <c r="BD117" s="3"/>
      <c r="BE117" s="3"/>
    </row>
    <row r="118" spans="1:66" s="73" customFormat="1" ht="30.75" hidden="1" customHeight="1">
      <c r="A118" s="900" t="s">
        <v>171</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0"/>
      <c r="AA118" s="900"/>
      <c r="AB118" s="900"/>
      <c r="AC118" s="900"/>
      <c r="AD118" s="900"/>
      <c r="AE118" s="900"/>
      <c r="AF118" s="900"/>
      <c r="AG118" s="900"/>
      <c r="AH118" s="900"/>
      <c r="AI118" s="900"/>
      <c r="AJ118" s="900"/>
      <c r="AK118" s="900"/>
      <c r="AL118" s="900"/>
      <c r="AM118" s="900"/>
      <c r="AN118" s="900"/>
      <c r="AO118" s="900"/>
      <c r="AP118" s="900"/>
      <c r="AQ118" s="900"/>
      <c r="AR118" s="900"/>
      <c r="AT118" s="74"/>
      <c r="AU118" s="74"/>
      <c r="AV118" s="74"/>
      <c r="BD118" s="74"/>
      <c r="BE118" s="74"/>
    </row>
    <row r="119" spans="1:66" hidden="1">
      <c r="D119" s="1"/>
      <c r="J119" s="75"/>
    </row>
    <row r="120" spans="1:66" s="38" customFormat="1" ht="11.25" hidden="1" customHeight="1">
      <c r="A120" s="897" t="s">
        <v>307</v>
      </c>
      <c r="B120" s="898"/>
      <c r="C120" s="898"/>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8"/>
      <c r="AA120" s="898"/>
      <c r="AB120" s="898"/>
      <c r="AC120" s="898"/>
      <c r="AD120" s="898"/>
      <c r="AE120" s="898"/>
      <c r="AF120" s="898"/>
      <c r="AG120" s="898"/>
      <c r="AH120" s="898"/>
      <c r="AI120" s="898"/>
      <c r="AJ120" s="898"/>
      <c r="AK120" s="898"/>
      <c r="AL120" s="898"/>
      <c r="AM120" s="898"/>
      <c r="AN120" s="898"/>
      <c r="AO120" s="898"/>
      <c r="AP120" s="898"/>
      <c r="AQ120" s="898"/>
      <c r="AR120" s="898"/>
      <c r="AS120" s="898"/>
      <c r="AT120" s="76"/>
      <c r="AU120" s="76"/>
      <c r="AV120" s="76"/>
      <c r="BD120" s="76"/>
      <c r="BE120" s="76"/>
    </row>
    <row r="121" spans="1:66" s="77" customFormat="1" ht="25.5" hidden="1" customHeight="1">
      <c r="A121" s="898"/>
      <c r="B121" s="898"/>
      <c r="C121" s="898"/>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8"/>
      <c r="AL121" s="898"/>
      <c r="AM121" s="898"/>
      <c r="AN121" s="898"/>
      <c r="AO121" s="898"/>
      <c r="AP121" s="898"/>
      <c r="AQ121" s="898"/>
      <c r="AR121" s="898"/>
      <c r="AS121" s="898"/>
      <c r="AT121" s="8"/>
      <c r="AU121" s="8"/>
      <c r="AV121" s="8"/>
      <c r="BD121" s="8"/>
      <c r="BE121" s="8"/>
    </row>
    <row r="122" spans="1:66" s="77" customFormat="1" ht="9.75" hidden="1" customHeight="1">
      <c r="A122" s="898"/>
      <c r="B122" s="898"/>
      <c r="C122" s="898"/>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8"/>
      <c r="AA122" s="898"/>
      <c r="AB122" s="898"/>
      <c r="AC122" s="898"/>
      <c r="AD122" s="898"/>
      <c r="AE122" s="898"/>
      <c r="AF122" s="898"/>
      <c r="AG122" s="898"/>
      <c r="AH122" s="898"/>
      <c r="AI122" s="898"/>
      <c r="AJ122" s="898"/>
      <c r="AK122" s="898"/>
      <c r="AL122" s="898"/>
      <c r="AM122" s="898"/>
      <c r="AN122" s="898"/>
      <c r="AO122" s="898"/>
      <c r="AP122" s="898"/>
      <c r="AQ122" s="898"/>
      <c r="AR122" s="898"/>
      <c r="AS122" s="898"/>
      <c r="AT122" s="8"/>
      <c r="BD122" s="8"/>
      <c r="BE122" s="8"/>
    </row>
    <row r="123" spans="1:66" ht="27" hidden="1" customHeight="1">
      <c r="A123" s="78" t="s">
        <v>116</v>
      </c>
      <c r="B123" s="79"/>
      <c r="C123" s="79"/>
      <c r="D123" s="80"/>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3"/>
      <c r="BD123" s="3"/>
      <c r="BE123" s="3"/>
    </row>
    <row r="124" spans="1:66" ht="11.25" hidden="1" customHeight="1">
      <c r="A124" s="261"/>
      <c r="B124" s="261"/>
      <c r="C124" s="261"/>
      <c r="D124" s="261"/>
      <c r="E124" s="261"/>
      <c r="F124" s="263"/>
      <c r="G124" s="263"/>
      <c r="H124" s="263"/>
      <c r="I124" s="263"/>
      <c r="J124" s="263"/>
      <c r="K124" s="263"/>
      <c r="L124" s="263"/>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3"/>
      <c r="BD124" s="3"/>
      <c r="BE124" s="3"/>
    </row>
    <row r="125" spans="1:66" s="77" customFormat="1" ht="25.5" hidden="1" customHeight="1">
      <c r="A125" s="862" t="s">
        <v>214</v>
      </c>
      <c r="B125" s="862"/>
      <c r="C125" s="862"/>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c r="AK125" s="862"/>
      <c r="AL125" s="862"/>
      <c r="AM125" s="862"/>
      <c r="AN125" s="862"/>
      <c r="AO125" s="862"/>
      <c r="AP125" s="862"/>
      <c r="AQ125" s="862"/>
      <c r="AR125" s="862"/>
      <c r="AS125" s="862"/>
      <c r="AT125" s="8"/>
      <c r="AV125" s="8"/>
      <c r="AW125" s="8"/>
      <c r="AX125" s="8"/>
      <c r="AY125" s="8"/>
      <c r="AZ125" s="8"/>
      <c r="BA125" s="8"/>
      <c r="BB125" s="8"/>
      <c r="BC125" s="8"/>
      <c r="BD125" s="6"/>
      <c r="BE125" s="76"/>
      <c r="BF125" s="6"/>
      <c r="BG125" s="6"/>
      <c r="BH125" s="6"/>
      <c r="BI125" s="6"/>
      <c r="BJ125" s="6"/>
      <c r="BK125" s="6"/>
      <c r="BL125" s="6"/>
      <c r="BM125" s="6"/>
      <c r="BN125" s="6"/>
    </row>
    <row r="126" spans="1:66" ht="37.5" hidden="1" customHeight="1">
      <c r="A126" s="861" t="s">
        <v>0</v>
      </c>
      <c r="B126" s="861"/>
      <c r="C126" s="861"/>
      <c r="D126" s="861"/>
      <c r="E126" s="861"/>
      <c r="F126" s="911"/>
      <c r="G126" s="911"/>
      <c r="H126" s="911"/>
      <c r="I126" s="911"/>
      <c r="J126" s="911"/>
      <c r="K126" s="911"/>
      <c r="L126" s="911"/>
      <c r="M126" s="911"/>
      <c r="N126" s="911"/>
      <c r="O126" s="911"/>
      <c r="P126" s="911"/>
      <c r="Q126" s="911"/>
      <c r="R126" s="911"/>
      <c r="S126" s="911"/>
      <c r="T126" s="911"/>
      <c r="U126" s="911"/>
      <c r="V126" s="911"/>
      <c r="W126" s="911"/>
      <c r="X126" s="911"/>
      <c r="Y126" s="911"/>
      <c r="Z126" s="911"/>
      <c r="AA126" s="565" t="s">
        <v>76</v>
      </c>
      <c r="AB126" s="622"/>
      <c r="AC126" s="622"/>
      <c r="AD126" s="622"/>
      <c r="AE126" s="623"/>
      <c r="AF126" s="912" t="s">
        <v>54</v>
      </c>
      <c r="AG126" s="913"/>
      <c r="AH126" s="914"/>
      <c r="AI126" s="915"/>
      <c r="AJ126" s="916"/>
      <c r="AK126" s="916"/>
      <c r="AL126" s="916"/>
      <c r="AM126" s="916"/>
      <c r="AN126" s="916"/>
      <c r="AO126" s="916"/>
      <c r="AP126" s="916"/>
      <c r="AQ126" s="916"/>
      <c r="AR126" s="917"/>
      <c r="AT126" s="3"/>
      <c r="AU126" s="3"/>
      <c r="AV126" s="3"/>
      <c r="AW126" s="3"/>
      <c r="AX126" s="3"/>
      <c r="AY126" s="3"/>
      <c r="AZ126" s="3"/>
      <c r="BA126" s="3"/>
      <c r="BB126" s="3"/>
      <c r="BC126" s="3"/>
      <c r="BD126" s="3"/>
      <c r="BE126" s="3"/>
    </row>
    <row r="127" spans="1:66" ht="22.5" hidden="1" customHeight="1">
      <c r="A127" s="948" t="s">
        <v>75</v>
      </c>
      <c r="B127" s="948"/>
      <c r="C127" s="948"/>
      <c r="D127" s="948"/>
      <c r="E127" s="948"/>
      <c r="F127" s="949"/>
      <c r="G127" s="949"/>
      <c r="H127" s="949"/>
      <c r="I127" s="949"/>
      <c r="J127" s="949"/>
      <c r="K127" s="949"/>
      <c r="L127" s="949"/>
      <c r="M127" s="949"/>
      <c r="N127" s="949"/>
      <c r="O127" s="949"/>
      <c r="P127" s="949"/>
      <c r="Q127" s="949"/>
      <c r="R127" s="949"/>
      <c r="S127" s="949"/>
      <c r="T127" s="949"/>
      <c r="U127" s="949"/>
      <c r="V127" s="949"/>
      <c r="W127" s="949"/>
      <c r="X127" s="949"/>
      <c r="Y127" s="949"/>
      <c r="Z127" s="949"/>
      <c r="AA127" s="524"/>
      <c r="AB127" s="525"/>
      <c r="AC127" s="525"/>
      <c r="AD127" s="525"/>
      <c r="AE127" s="526"/>
      <c r="AF127" s="82" t="s">
        <v>143</v>
      </c>
      <c r="AG127" s="83"/>
      <c r="AH127" s="83"/>
      <c r="AI127" s="83"/>
      <c r="AJ127" s="83"/>
      <c r="AK127" s="83"/>
      <c r="AL127" s="83"/>
      <c r="AM127" s="83"/>
      <c r="AN127" s="83"/>
      <c r="AO127" s="83"/>
      <c r="AP127" s="83"/>
      <c r="AQ127" s="83"/>
      <c r="AR127" s="84"/>
      <c r="AT127" s="3"/>
      <c r="AU127" s="3"/>
      <c r="AV127" s="3"/>
      <c r="AW127" s="3"/>
      <c r="AX127" s="3"/>
      <c r="AY127" s="3"/>
      <c r="AZ127" s="3"/>
      <c r="BA127" s="3"/>
      <c r="BB127" s="3"/>
      <c r="BC127" s="3"/>
      <c r="BD127" s="3"/>
      <c r="BE127" s="3"/>
    </row>
    <row r="128" spans="1:66" ht="37.5" hidden="1" customHeight="1">
      <c r="A128" s="806"/>
      <c r="B128" s="806"/>
      <c r="C128" s="806"/>
      <c r="D128" s="806"/>
      <c r="E128" s="806"/>
      <c r="F128" s="864"/>
      <c r="G128" s="864"/>
      <c r="H128" s="864"/>
      <c r="I128" s="864"/>
      <c r="J128" s="864"/>
      <c r="K128" s="864"/>
      <c r="L128" s="864"/>
      <c r="M128" s="864"/>
      <c r="N128" s="864"/>
      <c r="O128" s="864"/>
      <c r="P128" s="864"/>
      <c r="Q128" s="864"/>
      <c r="R128" s="864"/>
      <c r="S128" s="864"/>
      <c r="T128" s="864"/>
      <c r="U128" s="864"/>
      <c r="V128" s="864"/>
      <c r="W128" s="864"/>
      <c r="X128" s="864"/>
      <c r="Y128" s="864"/>
      <c r="Z128" s="864"/>
      <c r="AA128" s="527"/>
      <c r="AB128" s="528"/>
      <c r="AC128" s="528"/>
      <c r="AD128" s="528"/>
      <c r="AE128" s="529"/>
      <c r="AF128" s="717"/>
      <c r="AG128" s="718"/>
      <c r="AH128" s="718"/>
      <c r="AI128" s="718"/>
      <c r="AJ128" s="718"/>
      <c r="AK128" s="718"/>
      <c r="AL128" s="718"/>
      <c r="AM128" s="718"/>
      <c r="AN128" s="718"/>
      <c r="AO128" s="718"/>
      <c r="AP128" s="718"/>
      <c r="AQ128" s="718"/>
      <c r="AR128" s="740"/>
      <c r="AT128" s="3"/>
      <c r="AU128" s="3"/>
      <c r="AV128" s="3"/>
      <c r="AW128" s="3"/>
      <c r="AX128" s="3"/>
      <c r="AY128" s="3"/>
      <c r="AZ128" s="3"/>
      <c r="BA128" s="3"/>
      <c r="BB128" s="3"/>
      <c r="BC128" s="3"/>
      <c r="BD128" s="3"/>
      <c r="BE128" s="3"/>
    </row>
    <row r="129" spans="1:57" ht="37.5" hidden="1" customHeight="1">
      <c r="A129" s="524" t="s">
        <v>1</v>
      </c>
      <c r="B129" s="525"/>
      <c r="C129" s="525"/>
      <c r="D129" s="525"/>
      <c r="E129" s="526"/>
      <c r="F129" s="22" t="s">
        <v>215</v>
      </c>
      <c r="G129" s="773"/>
      <c r="H129" s="762"/>
      <c r="I129" s="761"/>
      <c r="J129" s="762"/>
      <c r="K129" s="761"/>
      <c r="L129" s="762"/>
      <c r="M129" s="774" t="s">
        <v>216</v>
      </c>
      <c r="N129" s="775"/>
      <c r="O129" s="946"/>
      <c r="P129" s="947"/>
      <c r="Q129" s="946"/>
      <c r="R129" s="947"/>
      <c r="S129" s="946"/>
      <c r="T129" s="947"/>
      <c r="U129" s="950"/>
      <c r="V129" s="951"/>
      <c r="W129" s="952"/>
      <c r="X129" s="953"/>
      <c r="Y129" s="953"/>
      <c r="Z129" s="954"/>
      <c r="AA129" s="565" t="s">
        <v>17</v>
      </c>
      <c r="AB129" s="566"/>
      <c r="AC129" s="566"/>
      <c r="AD129" s="566"/>
      <c r="AE129" s="719"/>
      <c r="AF129" s="955"/>
      <c r="AG129" s="721"/>
      <c r="AH129" s="721"/>
      <c r="AI129" s="721"/>
      <c r="AJ129" s="721"/>
      <c r="AK129" s="721"/>
      <c r="AL129" s="721"/>
      <c r="AM129" s="721"/>
      <c r="AN129" s="721"/>
      <c r="AO129" s="721"/>
      <c r="AP129" s="721"/>
      <c r="AQ129" s="721"/>
      <c r="AR129" s="722"/>
      <c r="AT129" s="3"/>
      <c r="AU129" s="3"/>
      <c r="AV129" s="3"/>
      <c r="AW129" s="3"/>
      <c r="AX129" s="3"/>
      <c r="AY129" s="3"/>
      <c r="AZ129" s="3"/>
      <c r="BA129" s="3"/>
      <c r="BB129" s="3"/>
      <c r="BC129" s="3"/>
      <c r="BD129" s="3"/>
      <c r="BE129" s="3"/>
    </row>
    <row r="130" spans="1:57" ht="12" hidden="1" customHeight="1">
      <c r="A130" s="524"/>
      <c r="B130" s="525"/>
      <c r="C130" s="525"/>
      <c r="D130" s="525"/>
      <c r="E130" s="526"/>
      <c r="F130" s="715"/>
      <c r="G130" s="716"/>
      <c r="H130" s="716"/>
      <c r="I130" s="716"/>
      <c r="J130" s="716"/>
      <c r="K130" s="716"/>
      <c r="L130" s="716"/>
      <c r="M130" s="716"/>
      <c r="N130" s="716"/>
      <c r="O130" s="716"/>
      <c r="P130" s="716"/>
      <c r="Q130" s="716"/>
      <c r="R130" s="716"/>
      <c r="S130" s="716"/>
      <c r="T130" s="716"/>
      <c r="U130" s="716"/>
      <c r="V130" s="716"/>
      <c r="W130" s="716"/>
      <c r="X130" s="716"/>
      <c r="Y130" s="716"/>
      <c r="Z130" s="753"/>
      <c r="AA130" s="519"/>
      <c r="AB130" s="520"/>
      <c r="AC130" s="520"/>
      <c r="AD130" s="520"/>
      <c r="AE130" s="521"/>
      <c r="AF130" s="723"/>
      <c r="AG130" s="724"/>
      <c r="AH130" s="724"/>
      <c r="AI130" s="724"/>
      <c r="AJ130" s="724"/>
      <c r="AK130" s="724"/>
      <c r="AL130" s="724"/>
      <c r="AM130" s="724"/>
      <c r="AN130" s="724"/>
      <c r="AO130" s="724"/>
      <c r="AP130" s="724"/>
      <c r="AQ130" s="724"/>
      <c r="AR130" s="725"/>
      <c r="AT130" s="3"/>
      <c r="AU130" s="3"/>
      <c r="AV130" s="3"/>
      <c r="AW130" s="3"/>
      <c r="AX130" s="3"/>
      <c r="AY130" s="3"/>
      <c r="AZ130" s="3"/>
      <c r="BA130" s="3"/>
      <c r="BB130" s="3"/>
      <c r="BC130" s="3"/>
      <c r="BD130" s="3"/>
      <c r="BE130" s="3"/>
    </row>
    <row r="131" spans="1:57" ht="27" hidden="1" customHeight="1">
      <c r="A131" s="524"/>
      <c r="B131" s="525"/>
      <c r="C131" s="525"/>
      <c r="D131" s="525"/>
      <c r="E131" s="526"/>
      <c r="F131" s="715"/>
      <c r="G131" s="716"/>
      <c r="H131" s="716"/>
      <c r="I131" s="716"/>
      <c r="J131" s="716"/>
      <c r="K131" s="716"/>
      <c r="L131" s="716"/>
      <c r="M131" s="716"/>
      <c r="N131" s="716"/>
      <c r="O131" s="716"/>
      <c r="P131" s="716"/>
      <c r="Q131" s="716"/>
      <c r="R131" s="716"/>
      <c r="S131" s="716"/>
      <c r="T131" s="716"/>
      <c r="U131" s="716"/>
      <c r="V131" s="716"/>
      <c r="W131" s="716"/>
      <c r="X131" s="716"/>
      <c r="Y131" s="716"/>
      <c r="Z131" s="753"/>
      <c r="AA131" s="863" t="s">
        <v>14</v>
      </c>
      <c r="AB131" s="863"/>
      <c r="AC131" s="863"/>
      <c r="AD131" s="863"/>
      <c r="AE131" s="863"/>
      <c r="AF131" s="864"/>
      <c r="AG131" s="864"/>
      <c r="AH131" s="864"/>
      <c r="AI131" s="864"/>
      <c r="AJ131" s="864"/>
      <c r="AK131" s="864"/>
      <c r="AL131" s="864"/>
      <c r="AM131" s="864"/>
      <c r="AN131" s="864"/>
      <c r="AO131" s="864"/>
      <c r="AP131" s="864"/>
      <c r="AQ131" s="864"/>
      <c r="AR131" s="864"/>
      <c r="AT131" s="3"/>
      <c r="AU131" s="3"/>
      <c r="AV131" s="3"/>
      <c r="AW131" s="3"/>
      <c r="AX131" s="3"/>
      <c r="AY131" s="3"/>
      <c r="AZ131" s="3"/>
      <c r="BA131" s="3"/>
      <c r="BB131" s="3"/>
      <c r="BC131" s="3"/>
      <c r="BD131" s="3"/>
      <c r="BE131" s="3"/>
    </row>
    <row r="132" spans="1:57" ht="18.75" hidden="1" customHeight="1">
      <c r="A132" s="527"/>
      <c r="B132" s="528"/>
      <c r="C132" s="528"/>
      <c r="D132" s="528"/>
      <c r="E132" s="529"/>
      <c r="F132" s="717"/>
      <c r="G132" s="718"/>
      <c r="H132" s="718"/>
      <c r="I132" s="718"/>
      <c r="J132" s="718"/>
      <c r="K132" s="718"/>
      <c r="L132" s="718"/>
      <c r="M132" s="718"/>
      <c r="N132" s="718"/>
      <c r="O132" s="718"/>
      <c r="P132" s="718"/>
      <c r="Q132" s="718"/>
      <c r="R132" s="718"/>
      <c r="S132" s="718"/>
      <c r="T132" s="718"/>
      <c r="U132" s="718"/>
      <c r="V132" s="718"/>
      <c r="W132" s="718"/>
      <c r="X132" s="718"/>
      <c r="Y132" s="718"/>
      <c r="Z132" s="740"/>
      <c r="AA132" s="863"/>
      <c r="AB132" s="863"/>
      <c r="AC132" s="863"/>
      <c r="AD132" s="863"/>
      <c r="AE132" s="863"/>
      <c r="AF132" s="864"/>
      <c r="AG132" s="864"/>
      <c r="AH132" s="864"/>
      <c r="AI132" s="864"/>
      <c r="AJ132" s="864"/>
      <c r="AK132" s="864"/>
      <c r="AL132" s="864"/>
      <c r="AM132" s="864"/>
      <c r="AN132" s="864"/>
      <c r="AO132" s="864"/>
      <c r="AP132" s="864"/>
      <c r="AQ132" s="864"/>
      <c r="AR132" s="864"/>
      <c r="AT132" s="3"/>
      <c r="AU132" s="3"/>
      <c r="AV132" s="3"/>
      <c r="AW132" s="3"/>
      <c r="AX132" s="3"/>
      <c r="AY132" s="3"/>
      <c r="AZ132" s="3"/>
      <c r="BA132" s="3"/>
      <c r="BB132" s="3"/>
      <c r="BC132" s="3"/>
      <c r="BD132" s="3"/>
      <c r="BE132" s="3"/>
    </row>
    <row r="133" spans="1:57" ht="27" hidden="1" customHeight="1">
      <c r="A133" s="736" t="s">
        <v>217</v>
      </c>
      <c r="B133" s="622"/>
      <c r="C133" s="622"/>
      <c r="D133" s="622"/>
      <c r="E133" s="623"/>
      <c r="F133" s="938"/>
      <c r="G133" s="939"/>
      <c r="H133" s="939"/>
      <c r="I133" s="939"/>
      <c r="J133" s="939"/>
      <c r="K133" s="939"/>
      <c r="L133" s="939"/>
      <c r="M133" s="939"/>
      <c r="N133" s="939"/>
      <c r="O133" s="939"/>
      <c r="P133" s="939"/>
      <c r="Q133" s="939"/>
      <c r="R133" s="939"/>
      <c r="S133" s="939"/>
      <c r="T133" s="939"/>
      <c r="U133" s="939"/>
      <c r="V133" s="939"/>
      <c r="W133" s="939"/>
      <c r="X133" s="939"/>
      <c r="Y133" s="939"/>
      <c r="Z133" s="939"/>
      <c r="AA133" s="939"/>
      <c r="AB133" s="939"/>
      <c r="AC133" s="939"/>
      <c r="AD133" s="939"/>
      <c r="AE133" s="939"/>
      <c r="AF133" s="939"/>
      <c r="AG133" s="939"/>
      <c r="AH133" s="939"/>
      <c r="AI133" s="939"/>
      <c r="AJ133" s="939"/>
      <c r="AK133" s="939"/>
      <c r="AL133" s="939"/>
      <c r="AM133" s="939"/>
      <c r="AN133" s="939"/>
      <c r="AO133" s="939"/>
      <c r="AP133" s="939"/>
      <c r="AQ133" s="939"/>
      <c r="AR133" s="940"/>
      <c r="AT133" s="3"/>
      <c r="AU133" s="3"/>
      <c r="AV133" s="3"/>
      <c r="AW133" s="3"/>
      <c r="AX133" s="3"/>
      <c r="AY133" s="3"/>
      <c r="AZ133" s="3"/>
      <c r="BA133" s="3"/>
      <c r="BB133" s="3"/>
      <c r="BC133" s="3"/>
      <c r="BD133" s="3"/>
      <c r="BE133" s="3"/>
    </row>
    <row r="134" spans="1:57" ht="18.75" hidden="1" customHeight="1">
      <c r="A134" s="527"/>
      <c r="B134" s="528"/>
      <c r="C134" s="528"/>
      <c r="D134" s="528"/>
      <c r="E134" s="529"/>
      <c r="F134" s="941"/>
      <c r="G134" s="942"/>
      <c r="H134" s="942"/>
      <c r="I134" s="942"/>
      <c r="J134" s="942"/>
      <c r="K134" s="942"/>
      <c r="L134" s="942"/>
      <c r="M134" s="942"/>
      <c r="N134" s="942"/>
      <c r="O134" s="942"/>
      <c r="P134" s="942"/>
      <c r="Q134" s="942"/>
      <c r="R134" s="942"/>
      <c r="S134" s="942"/>
      <c r="T134" s="942"/>
      <c r="U134" s="942"/>
      <c r="V134" s="942"/>
      <c r="W134" s="942"/>
      <c r="X134" s="942"/>
      <c r="Y134" s="942"/>
      <c r="Z134" s="942"/>
      <c r="AA134" s="942"/>
      <c r="AB134" s="942"/>
      <c r="AC134" s="942"/>
      <c r="AD134" s="942"/>
      <c r="AE134" s="942"/>
      <c r="AF134" s="942"/>
      <c r="AG134" s="942"/>
      <c r="AH134" s="942"/>
      <c r="AI134" s="942"/>
      <c r="AJ134" s="942"/>
      <c r="AK134" s="942"/>
      <c r="AL134" s="942"/>
      <c r="AM134" s="942"/>
      <c r="AN134" s="942"/>
      <c r="AO134" s="942"/>
      <c r="AP134" s="942"/>
      <c r="AQ134" s="942"/>
      <c r="AR134" s="943"/>
      <c r="AT134" s="3"/>
      <c r="AU134" s="3"/>
      <c r="AV134" s="3"/>
      <c r="AW134" s="3"/>
      <c r="AX134" s="3"/>
      <c r="AY134" s="3"/>
      <c r="AZ134" s="3"/>
      <c r="BA134" s="3"/>
      <c r="BB134" s="3"/>
      <c r="BC134" s="3"/>
      <c r="BD134" s="3"/>
      <c r="BE134" s="3"/>
    </row>
    <row r="135" spans="1:57" ht="27" hidden="1" customHeight="1">
      <c r="A135" s="736" t="s">
        <v>239</v>
      </c>
      <c r="B135" s="622"/>
      <c r="C135" s="622"/>
      <c r="D135" s="622"/>
      <c r="E135" s="623"/>
      <c r="F135" s="737"/>
      <c r="G135" s="738"/>
      <c r="H135" s="738"/>
      <c r="I135" s="738"/>
      <c r="J135" s="738"/>
      <c r="K135" s="738"/>
      <c r="L135" s="738"/>
      <c r="M135" s="738"/>
      <c r="N135" s="738"/>
      <c r="O135" s="738"/>
      <c r="P135" s="738"/>
      <c r="Q135" s="738"/>
      <c r="R135" s="738"/>
      <c r="S135" s="738"/>
      <c r="T135" s="738"/>
      <c r="U135" s="738"/>
      <c r="V135" s="738"/>
      <c r="W135" s="738"/>
      <c r="X135" s="738"/>
      <c r="Y135" s="738"/>
      <c r="Z135" s="739"/>
      <c r="AA135" s="944" t="s">
        <v>240</v>
      </c>
      <c r="AB135" s="945"/>
      <c r="AC135" s="945"/>
      <c r="AD135" s="945"/>
      <c r="AE135" s="945"/>
      <c r="AF135" s="737"/>
      <c r="AG135" s="738"/>
      <c r="AH135" s="738"/>
      <c r="AI135" s="738"/>
      <c r="AJ135" s="738"/>
      <c r="AK135" s="738"/>
      <c r="AL135" s="738"/>
      <c r="AM135" s="738"/>
      <c r="AN135" s="738"/>
      <c r="AO135" s="738"/>
      <c r="AP135" s="738"/>
      <c r="AQ135" s="738"/>
      <c r="AR135" s="739"/>
      <c r="AT135" s="3"/>
      <c r="AU135" s="3"/>
      <c r="AV135" s="3"/>
      <c r="AW135" s="3"/>
      <c r="AX135" s="3"/>
      <c r="AY135" s="3"/>
      <c r="AZ135" s="3"/>
      <c r="BA135" s="3"/>
      <c r="BB135" s="3"/>
      <c r="BC135" s="3"/>
      <c r="BD135" s="3"/>
      <c r="BE135" s="3"/>
    </row>
    <row r="136" spans="1:57" ht="27" hidden="1" customHeight="1">
      <c r="A136" s="777"/>
      <c r="B136" s="525"/>
      <c r="C136" s="525"/>
      <c r="D136" s="525"/>
      <c r="E136" s="526"/>
      <c r="F136" s="715"/>
      <c r="G136" s="716"/>
      <c r="H136" s="716"/>
      <c r="I136" s="716"/>
      <c r="J136" s="716"/>
      <c r="K136" s="716"/>
      <c r="L136" s="716"/>
      <c r="M136" s="716"/>
      <c r="N136" s="716"/>
      <c r="O136" s="716"/>
      <c r="P136" s="716"/>
      <c r="Q136" s="716"/>
      <c r="R136" s="716"/>
      <c r="S136" s="716"/>
      <c r="T136" s="716"/>
      <c r="U136" s="716"/>
      <c r="V136" s="716"/>
      <c r="W136" s="716"/>
      <c r="X136" s="716"/>
      <c r="Y136" s="716"/>
      <c r="Z136" s="753"/>
      <c r="AA136" s="944"/>
      <c r="AB136" s="945"/>
      <c r="AC136" s="945"/>
      <c r="AD136" s="945"/>
      <c r="AE136" s="945"/>
      <c r="AF136" s="715"/>
      <c r="AG136" s="716"/>
      <c r="AH136" s="716"/>
      <c r="AI136" s="716"/>
      <c r="AJ136" s="716"/>
      <c r="AK136" s="716"/>
      <c r="AL136" s="716"/>
      <c r="AM136" s="716"/>
      <c r="AN136" s="716"/>
      <c r="AO136" s="716"/>
      <c r="AP136" s="716"/>
      <c r="AQ136" s="716"/>
      <c r="AR136" s="753"/>
      <c r="AT136" s="3"/>
      <c r="AU136" s="3"/>
      <c r="AV136" s="3"/>
      <c r="AW136" s="3"/>
      <c r="AX136" s="3"/>
      <c r="AY136" s="3"/>
      <c r="AZ136" s="3"/>
      <c r="BA136" s="3"/>
      <c r="BB136" s="3"/>
      <c r="BC136" s="3"/>
      <c r="BD136" s="3"/>
      <c r="BE136" s="3"/>
    </row>
    <row r="137" spans="1:57" ht="18.75" hidden="1" customHeight="1">
      <c r="A137" s="527"/>
      <c r="B137" s="528"/>
      <c r="C137" s="528"/>
      <c r="D137" s="528"/>
      <c r="E137" s="529"/>
      <c r="F137" s="717"/>
      <c r="G137" s="718"/>
      <c r="H137" s="718"/>
      <c r="I137" s="718"/>
      <c r="J137" s="718"/>
      <c r="K137" s="718"/>
      <c r="L137" s="718"/>
      <c r="M137" s="718"/>
      <c r="N137" s="718"/>
      <c r="O137" s="718"/>
      <c r="P137" s="718"/>
      <c r="Q137" s="718"/>
      <c r="R137" s="718"/>
      <c r="S137" s="718"/>
      <c r="T137" s="718"/>
      <c r="U137" s="718"/>
      <c r="V137" s="718"/>
      <c r="W137" s="718"/>
      <c r="X137" s="718"/>
      <c r="Y137" s="718"/>
      <c r="Z137" s="740"/>
      <c r="AA137" s="945"/>
      <c r="AB137" s="945"/>
      <c r="AC137" s="945"/>
      <c r="AD137" s="945"/>
      <c r="AE137" s="945"/>
      <c r="AF137" s="717"/>
      <c r="AG137" s="718"/>
      <c r="AH137" s="718"/>
      <c r="AI137" s="718"/>
      <c r="AJ137" s="718"/>
      <c r="AK137" s="718"/>
      <c r="AL137" s="718"/>
      <c r="AM137" s="718"/>
      <c r="AN137" s="718"/>
      <c r="AO137" s="718"/>
      <c r="AP137" s="718"/>
      <c r="AQ137" s="718"/>
      <c r="AR137" s="740"/>
      <c r="AT137" s="3"/>
      <c r="AU137" s="3"/>
      <c r="AV137" s="3"/>
      <c r="AW137" s="3"/>
      <c r="AX137" s="3"/>
      <c r="AY137" s="3"/>
      <c r="AZ137" s="3"/>
      <c r="BA137" s="3"/>
      <c r="BB137" s="3"/>
      <c r="BC137" s="3"/>
      <c r="BD137" s="3"/>
      <c r="BE137" s="3"/>
    </row>
    <row r="138" spans="1:57" ht="29.1" hidden="1" customHeight="1">
      <c r="A138" s="918" t="s">
        <v>81</v>
      </c>
      <c r="B138" s="919"/>
      <c r="C138" s="919"/>
      <c r="D138" s="919"/>
      <c r="E138" s="920"/>
      <c r="F138" s="927" t="s">
        <v>66</v>
      </c>
      <c r="G138" s="928"/>
      <c r="H138" s="929" t="s">
        <v>243</v>
      </c>
      <c r="I138" s="929"/>
      <c r="J138" s="929"/>
      <c r="K138" s="929"/>
      <c r="L138" s="929"/>
      <c r="M138" s="929"/>
      <c r="N138" s="929"/>
      <c r="O138" s="929"/>
      <c r="P138" s="929"/>
      <c r="Q138" s="929"/>
      <c r="R138" s="929"/>
      <c r="S138" s="929"/>
      <c r="T138" s="929"/>
      <c r="U138" s="929"/>
      <c r="V138" s="929"/>
      <c r="W138" s="929"/>
      <c r="X138" s="929"/>
      <c r="Y138" s="929"/>
      <c r="Z138" s="929"/>
      <c r="AA138" s="929"/>
      <c r="AB138" s="929"/>
      <c r="AC138" s="929"/>
      <c r="AD138" s="929"/>
      <c r="AE138" s="929"/>
      <c r="AF138" s="929"/>
      <c r="AG138" s="929"/>
      <c r="AH138" s="929"/>
      <c r="AI138" s="929"/>
      <c r="AJ138" s="929"/>
      <c r="AK138" s="929"/>
      <c r="AL138" s="929"/>
      <c r="AM138" s="929"/>
      <c r="AN138" s="929"/>
      <c r="AO138" s="929"/>
      <c r="AP138" s="929"/>
      <c r="AQ138" s="929"/>
      <c r="AR138" s="930"/>
      <c r="AT138" s="3"/>
      <c r="AU138" s="3"/>
      <c r="AV138" s="3"/>
      <c r="AW138" s="3"/>
      <c r="AX138" s="3"/>
      <c r="AY138" s="3"/>
      <c r="AZ138" s="3"/>
      <c r="BA138" s="3"/>
      <c r="BB138" s="3"/>
      <c r="BC138" s="3"/>
      <c r="BD138" s="3"/>
      <c r="BE138" s="3"/>
    </row>
    <row r="139" spans="1:57" ht="29.1" hidden="1" customHeight="1">
      <c r="A139" s="921"/>
      <c r="B139" s="922"/>
      <c r="C139" s="922"/>
      <c r="D139" s="922"/>
      <c r="E139" s="923"/>
      <c r="F139" s="931" t="s">
        <v>66</v>
      </c>
      <c r="G139" s="650"/>
      <c r="H139" s="932" t="s">
        <v>55</v>
      </c>
      <c r="I139" s="932"/>
      <c r="J139" s="932"/>
      <c r="K139" s="932"/>
      <c r="L139" s="932"/>
      <c r="M139" s="932"/>
      <c r="N139" s="932"/>
      <c r="O139" s="932"/>
      <c r="P139" s="932"/>
      <c r="Q139" s="932"/>
      <c r="R139" s="932"/>
      <c r="S139" s="932"/>
      <c r="T139" s="932"/>
      <c r="U139" s="932"/>
      <c r="V139" s="932"/>
      <c r="W139" s="932"/>
      <c r="X139" s="932"/>
      <c r="Y139" s="932"/>
      <c r="Z139" s="932"/>
      <c r="AA139" s="932"/>
      <c r="AB139" s="932"/>
      <c r="AC139" s="932"/>
      <c r="AD139" s="932"/>
      <c r="AE139" s="932"/>
      <c r="AF139" s="932"/>
      <c r="AG139" s="932"/>
      <c r="AH139" s="932"/>
      <c r="AI139" s="932"/>
      <c r="AJ139" s="932"/>
      <c r="AK139" s="932"/>
      <c r="AL139" s="932"/>
      <c r="AM139" s="932"/>
      <c r="AN139" s="932"/>
      <c r="AO139" s="932"/>
      <c r="AP139" s="932"/>
      <c r="AQ139" s="932"/>
      <c r="AR139" s="933"/>
      <c r="AT139" s="3"/>
      <c r="AU139" s="3"/>
      <c r="AV139" s="3"/>
      <c r="AW139" s="3"/>
      <c r="AX139" s="3"/>
      <c r="AY139" s="3"/>
      <c r="AZ139" s="3"/>
      <c r="BA139" s="3"/>
      <c r="BB139" s="3"/>
      <c r="BC139" s="3"/>
      <c r="BD139" s="3"/>
      <c r="BE139" s="3"/>
    </row>
    <row r="140" spans="1:57" ht="29.1" hidden="1" customHeight="1">
      <c r="A140" s="924"/>
      <c r="B140" s="925"/>
      <c r="C140" s="925"/>
      <c r="D140" s="925"/>
      <c r="E140" s="926"/>
      <c r="F140" s="934" t="s">
        <v>66</v>
      </c>
      <c r="G140" s="935"/>
      <c r="H140" s="936" t="s">
        <v>56</v>
      </c>
      <c r="I140" s="936"/>
      <c r="J140" s="936"/>
      <c r="K140" s="936"/>
      <c r="L140" s="936"/>
      <c r="M140" s="936"/>
      <c r="N140" s="936"/>
      <c r="O140" s="936"/>
      <c r="P140" s="936"/>
      <c r="Q140" s="936"/>
      <c r="R140" s="936"/>
      <c r="S140" s="936"/>
      <c r="T140" s="936"/>
      <c r="U140" s="936"/>
      <c r="V140" s="936"/>
      <c r="W140" s="936"/>
      <c r="X140" s="936"/>
      <c r="Y140" s="936"/>
      <c r="Z140" s="936"/>
      <c r="AA140" s="936"/>
      <c r="AB140" s="936"/>
      <c r="AC140" s="936"/>
      <c r="AD140" s="936"/>
      <c r="AE140" s="936"/>
      <c r="AF140" s="936"/>
      <c r="AG140" s="936"/>
      <c r="AH140" s="936"/>
      <c r="AI140" s="936"/>
      <c r="AJ140" s="936"/>
      <c r="AK140" s="936"/>
      <c r="AL140" s="936"/>
      <c r="AM140" s="936"/>
      <c r="AN140" s="936"/>
      <c r="AO140" s="936"/>
      <c r="AP140" s="936"/>
      <c r="AQ140" s="936"/>
      <c r="AR140" s="937"/>
      <c r="AT140" s="3"/>
      <c r="AU140" s="3"/>
      <c r="AV140" s="3"/>
      <c r="AW140" s="3"/>
      <c r="AX140" s="3"/>
      <c r="AY140" s="3"/>
      <c r="AZ140" s="3"/>
      <c r="BA140" s="3"/>
      <c r="BB140" s="3"/>
      <c r="BC140" s="3"/>
      <c r="BD140" s="3"/>
      <c r="BE140" s="3"/>
    </row>
    <row r="141" spans="1:57" ht="30" hidden="1" customHeight="1">
      <c r="A141" s="261"/>
      <c r="B141" s="261"/>
      <c r="C141" s="261"/>
      <c r="D141" s="261"/>
      <c r="E141" s="261"/>
      <c r="F141" s="263"/>
      <c r="G141" s="263"/>
      <c r="H141" s="263"/>
      <c r="I141" s="263"/>
      <c r="J141" s="263"/>
      <c r="K141" s="263"/>
      <c r="L141" s="263"/>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3"/>
      <c r="AU141" s="3"/>
      <c r="AV141" s="3"/>
      <c r="AW141" s="3"/>
      <c r="AX141" s="3"/>
      <c r="AY141" s="3"/>
      <c r="AZ141" s="3"/>
      <c r="BA141" s="3"/>
      <c r="BB141" s="3"/>
      <c r="BC141" s="3"/>
      <c r="BD141" s="3"/>
      <c r="BE141" s="3"/>
    </row>
    <row r="142" spans="1:57" s="77" customFormat="1" ht="25.5" hidden="1" customHeight="1">
      <c r="A142" s="862" t="s">
        <v>253</v>
      </c>
      <c r="B142" s="862"/>
      <c r="C142" s="862"/>
      <c r="D142" s="862"/>
      <c r="E142" s="862"/>
      <c r="F142" s="862"/>
      <c r="G142" s="862"/>
      <c r="H142" s="862"/>
      <c r="I142" s="862"/>
      <c r="J142" s="862"/>
      <c r="K142" s="862"/>
      <c r="L142" s="862"/>
      <c r="M142" s="862"/>
      <c r="N142" s="862"/>
      <c r="O142" s="862"/>
      <c r="P142" s="862"/>
      <c r="Q142" s="862"/>
      <c r="R142" s="862"/>
      <c r="S142" s="862"/>
      <c r="T142" s="862"/>
      <c r="U142" s="862"/>
      <c r="V142" s="862"/>
      <c r="W142" s="862"/>
      <c r="X142" s="862"/>
      <c r="Y142" s="862"/>
      <c r="Z142" s="862"/>
      <c r="AA142" s="862"/>
      <c r="AB142" s="862"/>
      <c r="AC142" s="862"/>
      <c r="AD142" s="862"/>
      <c r="AE142" s="862"/>
      <c r="AF142" s="862"/>
      <c r="AG142" s="862"/>
      <c r="AH142" s="862"/>
      <c r="AI142" s="862"/>
      <c r="AJ142" s="862"/>
      <c r="AK142" s="862"/>
      <c r="AL142" s="862"/>
      <c r="AM142" s="862"/>
      <c r="AN142" s="862"/>
      <c r="AO142" s="862"/>
      <c r="AP142" s="862"/>
      <c r="AQ142" s="862"/>
      <c r="AR142" s="862"/>
      <c r="AS142" s="862"/>
      <c r="AT142" s="8"/>
      <c r="AU142" s="8"/>
      <c r="AV142" s="8"/>
      <c r="AW142" s="8"/>
      <c r="AX142" s="3"/>
      <c r="AY142" s="8"/>
      <c r="AZ142" s="8"/>
      <c r="BA142" s="8"/>
      <c r="BB142" s="8"/>
      <c r="BC142" s="8"/>
      <c r="BD142" s="8"/>
      <c r="BE142" s="8"/>
    </row>
    <row r="143" spans="1:57" s="75" customFormat="1" ht="37.5" hidden="1" customHeight="1">
      <c r="A143" s="861" t="s">
        <v>0</v>
      </c>
      <c r="B143" s="861"/>
      <c r="C143" s="861"/>
      <c r="D143" s="861"/>
      <c r="E143" s="861"/>
      <c r="F143" s="966"/>
      <c r="G143" s="966"/>
      <c r="H143" s="966"/>
      <c r="I143" s="966"/>
      <c r="J143" s="966"/>
      <c r="K143" s="966"/>
      <c r="L143" s="966"/>
      <c r="M143" s="966"/>
      <c r="N143" s="966"/>
      <c r="O143" s="966"/>
      <c r="P143" s="966"/>
      <c r="Q143" s="966"/>
      <c r="R143" s="966"/>
      <c r="S143" s="966"/>
      <c r="T143" s="966"/>
      <c r="U143" s="966"/>
      <c r="V143" s="966"/>
      <c r="W143" s="966"/>
      <c r="X143" s="966"/>
      <c r="Y143" s="966"/>
      <c r="Z143" s="966"/>
      <c r="AA143" s="736" t="s">
        <v>108</v>
      </c>
      <c r="AB143" s="785"/>
      <c r="AC143" s="785"/>
      <c r="AD143" s="785"/>
      <c r="AE143" s="786"/>
      <c r="AF143" s="912" t="s">
        <v>54</v>
      </c>
      <c r="AG143" s="913"/>
      <c r="AH143" s="914"/>
      <c r="AI143" s="915"/>
      <c r="AJ143" s="916"/>
      <c r="AK143" s="916"/>
      <c r="AL143" s="916"/>
      <c r="AM143" s="916"/>
      <c r="AN143" s="916"/>
      <c r="AO143" s="916"/>
      <c r="AP143" s="916"/>
      <c r="AQ143" s="916"/>
      <c r="AR143" s="917"/>
      <c r="AT143" s="178"/>
      <c r="AU143" s="178"/>
    </row>
    <row r="144" spans="1:57" s="75" customFormat="1" ht="22.5" hidden="1" customHeight="1">
      <c r="A144" s="967" t="s">
        <v>337</v>
      </c>
      <c r="B144" s="967"/>
      <c r="C144" s="967"/>
      <c r="D144" s="967"/>
      <c r="E144" s="967"/>
      <c r="F144" s="969"/>
      <c r="G144" s="969"/>
      <c r="H144" s="969"/>
      <c r="I144" s="969"/>
      <c r="J144" s="969"/>
      <c r="K144" s="969"/>
      <c r="L144" s="969"/>
      <c r="M144" s="969"/>
      <c r="N144" s="969"/>
      <c r="O144" s="969"/>
      <c r="P144" s="969"/>
      <c r="Q144" s="969"/>
      <c r="R144" s="969"/>
      <c r="S144" s="969"/>
      <c r="T144" s="969"/>
      <c r="U144" s="969"/>
      <c r="V144" s="969"/>
      <c r="W144" s="969"/>
      <c r="X144" s="969"/>
      <c r="Y144" s="969"/>
      <c r="Z144" s="969"/>
      <c r="AA144" s="777"/>
      <c r="AB144" s="787"/>
      <c r="AC144" s="787"/>
      <c r="AD144" s="787"/>
      <c r="AE144" s="788"/>
      <c r="AF144" s="82" t="s">
        <v>74</v>
      </c>
      <c r="AG144" s="83"/>
      <c r="AH144" s="83"/>
      <c r="AI144" s="83"/>
      <c r="AJ144" s="83"/>
      <c r="AK144" s="83"/>
      <c r="AL144" s="83"/>
      <c r="AM144" s="83"/>
      <c r="AN144" s="83"/>
      <c r="AO144" s="83"/>
      <c r="AP144" s="83"/>
      <c r="AQ144" s="83"/>
      <c r="AR144" s="84"/>
      <c r="AT144" s="178"/>
      <c r="AU144" s="178"/>
    </row>
    <row r="145" spans="1:58" s="75" customFormat="1" ht="37.5" hidden="1" customHeight="1">
      <c r="A145" s="968"/>
      <c r="B145" s="968"/>
      <c r="C145" s="968"/>
      <c r="D145" s="968"/>
      <c r="E145" s="968"/>
      <c r="F145" s="970"/>
      <c r="G145" s="970"/>
      <c r="H145" s="970"/>
      <c r="I145" s="970"/>
      <c r="J145" s="970"/>
      <c r="K145" s="970"/>
      <c r="L145" s="970"/>
      <c r="M145" s="970"/>
      <c r="N145" s="970"/>
      <c r="O145" s="970"/>
      <c r="P145" s="970"/>
      <c r="Q145" s="970"/>
      <c r="R145" s="970"/>
      <c r="S145" s="970"/>
      <c r="T145" s="970"/>
      <c r="U145" s="970"/>
      <c r="V145" s="970"/>
      <c r="W145" s="970"/>
      <c r="X145" s="970"/>
      <c r="Y145" s="970"/>
      <c r="Z145" s="970"/>
      <c r="AA145" s="789"/>
      <c r="AB145" s="790"/>
      <c r="AC145" s="790"/>
      <c r="AD145" s="790"/>
      <c r="AE145" s="791"/>
      <c r="AF145" s="717"/>
      <c r="AG145" s="718"/>
      <c r="AH145" s="718"/>
      <c r="AI145" s="718"/>
      <c r="AJ145" s="718"/>
      <c r="AK145" s="718"/>
      <c r="AL145" s="718"/>
      <c r="AM145" s="718"/>
      <c r="AN145" s="718"/>
      <c r="AO145" s="718"/>
      <c r="AP145" s="718"/>
      <c r="AQ145" s="718"/>
      <c r="AR145" s="740"/>
      <c r="AT145" s="178"/>
      <c r="AU145" s="178"/>
    </row>
    <row r="146" spans="1:58" ht="37.5" hidden="1" customHeight="1">
      <c r="A146" s="524" t="s">
        <v>1</v>
      </c>
      <c r="B146" s="525"/>
      <c r="C146" s="525"/>
      <c r="D146" s="525"/>
      <c r="E146" s="526"/>
      <c r="F146" s="22" t="s">
        <v>8</v>
      </c>
      <c r="G146" s="773"/>
      <c r="H146" s="762"/>
      <c r="I146" s="761"/>
      <c r="J146" s="762"/>
      <c r="K146" s="761"/>
      <c r="L146" s="762"/>
      <c r="M146" s="774" t="s">
        <v>178</v>
      </c>
      <c r="N146" s="775"/>
      <c r="O146" s="946"/>
      <c r="P146" s="947"/>
      <c r="Q146" s="946"/>
      <c r="R146" s="947"/>
      <c r="S146" s="946"/>
      <c r="T146" s="947"/>
      <c r="U146" s="950"/>
      <c r="V146" s="951"/>
      <c r="W146" s="952"/>
      <c r="X146" s="953"/>
      <c r="Y146" s="953"/>
      <c r="Z146" s="954"/>
      <c r="AA146" s="314"/>
      <c r="AB146" s="117"/>
      <c r="AC146" s="117"/>
      <c r="AD146" s="117"/>
      <c r="AE146" s="117"/>
      <c r="AF146" s="117"/>
      <c r="AG146" s="117"/>
      <c r="AH146" s="117"/>
      <c r="AI146" s="117"/>
      <c r="AJ146" s="117"/>
      <c r="AK146" s="117"/>
      <c r="AL146" s="117"/>
      <c r="AM146" s="117"/>
      <c r="AN146" s="117"/>
      <c r="AO146" s="117"/>
      <c r="AP146" s="117"/>
      <c r="AQ146" s="117"/>
      <c r="AR146" s="117"/>
      <c r="AT146" s="3"/>
      <c r="AU146" s="3"/>
      <c r="AV146" s="3"/>
      <c r="AW146" s="3"/>
      <c r="AX146" s="3"/>
      <c r="AY146" s="3"/>
      <c r="AZ146" s="3"/>
      <c r="BA146" s="3"/>
      <c r="BB146" s="3"/>
      <c r="BC146" s="3"/>
      <c r="BD146" s="3"/>
      <c r="BE146" s="3"/>
      <c r="BF146" s="3"/>
    </row>
    <row r="147" spans="1:58" ht="12" hidden="1" customHeight="1">
      <c r="A147" s="524"/>
      <c r="B147" s="525"/>
      <c r="C147" s="525"/>
      <c r="D147" s="525"/>
      <c r="E147" s="526"/>
      <c r="F147" s="715"/>
      <c r="G147" s="716"/>
      <c r="H147" s="716"/>
      <c r="I147" s="716"/>
      <c r="J147" s="716"/>
      <c r="K147" s="716"/>
      <c r="L147" s="716"/>
      <c r="M147" s="716"/>
      <c r="N147" s="716"/>
      <c r="O147" s="716"/>
      <c r="P147" s="716"/>
      <c r="Q147" s="716"/>
      <c r="R147" s="716"/>
      <c r="S147" s="716"/>
      <c r="T147" s="716"/>
      <c r="U147" s="716"/>
      <c r="V147" s="716"/>
      <c r="W147" s="716"/>
      <c r="X147" s="716"/>
      <c r="Y147" s="716"/>
      <c r="Z147" s="753"/>
      <c r="AA147" s="315"/>
      <c r="AB147" s="118"/>
      <c r="AC147" s="118"/>
      <c r="AD147" s="118"/>
      <c r="AE147" s="118"/>
      <c r="AF147" s="118"/>
      <c r="AG147" s="118"/>
      <c r="AH147" s="118"/>
      <c r="AI147" s="118"/>
      <c r="AJ147" s="118"/>
      <c r="AK147" s="118"/>
      <c r="AL147" s="118"/>
      <c r="AM147" s="118"/>
      <c r="AN147" s="118"/>
      <c r="AO147" s="118"/>
      <c r="AP147" s="118"/>
      <c r="AQ147" s="118"/>
      <c r="AR147" s="118"/>
      <c r="AT147" s="3"/>
      <c r="AU147" s="3"/>
      <c r="AV147" s="3"/>
      <c r="AW147" s="3"/>
      <c r="AX147" s="3"/>
      <c r="AY147" s="3"/>
      <c r="AZ147" s="3"/>
      <c r="BA147" s="3"/>
      <c r="BB147" s="3"/>
      <c r="BC147" s="3"/>
      <c r="BD147" s="3"/>
      <c r="BE147" s="3"/>
      <c r="BF147" s="3"/>
    </row>
    <row r="148" spans="1:58" ht="27" hidden="1" customHeight="1">
      <c r="A148" s="524"/>
      <c r="B148" s="525"/>
      <c r="C148" s="525"/>
      <c r="D148" s="525"/>
      <c r="E148" s="526"/>
      <c r="F148" s="715"/>
      <c r="G148" s="716"/>
      <c r="H148" s="716"/>
      <c r="I148" s="716"/>
      <c r="J148" s="716"/>
      <c r="K148" s="716"/>
      <c r="L148" s="716"/>
      <c r="M148" s="716"/>
      <c r="N148" s="716"/>
      <c r="O148" s="716"/>
      <c r="P148" s="716"/>
      <c r="Q148" s="716"/>
      <c r="R148" s="716"/>
      <c r="S148" s="716"/>
      <c r="T148" s="716"/>
      <c r="U148" s="716"/>
      <c r="V148" s="716"/>
      <c r="W148" s="716"/>
      <c r="X148" s="716"/>
      <c r="Y148" s="716"/>
      <c r="Z148" s="753"/>
      <c r="AA148" s="315"/>
      <c r="AB148" s="118"/>
      <c r="AC148" s="118"/>
      <c r="AD148" s="118"/>
      <c r="AE148" s="118"/>
      <c r="AF148" s="118"/>
      <c r="AG148" s="118"/>
      <c r="AH148" s="118"/>
      <c r="AI148" s="118"/>
      <c r="AJ148" s="118"/>
      <c r="AK148" s="118"/>
      <c r="AL148" s="118"/>
      <c r="AM148" s="118"/>
      <c r="AN148" s="118"/>
      <c r="AO148" s="118"/>
      <c r="AP148" s="118"/>
      <c r="AQ148" s="118"/>
      <c r="AR148" s="118"/>
      <c r="AT148" s="3"/>
      <c r="AU148" s="3"/>
      <c r="AV148" s="3"/>
      <c r="AW148" s="3"/>
      <c r="AX148" s="3"/>
      <c r="AY148" s="3"/>
      <c r="AZ148" s="3"/>
      <c r="BA148" s="3"/>
      <c r="BB148" s="3"/>
      <c r="BC148" s="3"/>
      <c r="BD148" s="3"/>
      <c r="BE148" s="3"/>
      <c r="BF148" s="3"/>
    </row>
    <row r="149" spans="1:58" ht="18.75" hidden="1" customHeight="1">
      <c r="A149" s="527"/>
      <c r="B149" s="528"/>
      <c r="C149" s="528"/>
      <c r="D149" s="528"/>
      <c r="E149" s="529"/>
      <c r="F149" s="717"/>
      <c r="G149" s="718"/>
      <c r="H149" s="718"/>
      <c r="I149" s="718"/>
      <c r="J149" s="718"/>
      <c r="K149" s="718"/>
      <c r="L149" s="718"/>
      <c r="M149" s="718"/>
      <c r="N149" s="718"/>
      <c r="O149" s="718"/>
      <c r="P149" s="718"/>
      <c r="Q149" s="718"/>
      <c r="R149" s="718"/>
      <c r="S149" s="718"/>
      <c r="T149" s="718"/>
      <c r="U149" s="718"/>
      <c r="V149" s="718"/>
      <c r="W149" s="718"/>
      <c r="X149" s="718"/>
      <c r="Y149" s="718"/>
      <c r="Z149" s="740"/>
      <c r="AA149" s="179"/>
      <c r="AB149" s="180"/>
      <c r="AC149" s="180"/>
      <c r="AD149" s="180"/>
      <c r="AE149" s="180"/>
      <c r="AF149" s="180"/>
      <c r="AG149" s="180"/>
      <c r="AH149" s="180"/>
      <c r="AI149" s="180"/>
      <c r="AJ149" s="180"/>
      <c r="AK149" s="180"/>
      <c r="AL149" s="180"/>
      <c r="AM149" s="180"/>
      <c r="AN149" s="180"/>
      <c r="AO149" s="180"/>
      <c r="AP149" s="180"/>
      <c r="AQ149" s="180"/>
      <c r="AR149" s="180"/>
      <c r="AT149" s="3"/>
      <c r="AU149" s="3"/>
      <c r="AV149" s="3"/>
      <c r="AW149" s="3"/>
      <c r="AX149" s="3"/>
      <c r="AY149" s="3"/>
      <c r="AZ149" s="3"/>
      <c r="BA149" s="3"/>
      <c r="BB149" s="3"/>
      <c r="BC149" s="3"/>
      <c r="BD149" s="3"/>
      <c r="BE149" s="3"/>
      <c r="BF149" s="3"/>
    </row>
    <row r="150" spans="1:58" ht="27" hidden="1" customHeight="1">
      <c r="A150" s="971" t="s">
        <v>145</v>
      </c>
      <c r="B150" s="972"/>
      <c r="C150" s="972"/>
      <c r="D150" s="972"/>
      <c r="E150" s="973"/>
      <c r="F150" s="938"/>
      <c r="G150" s="939"/>
      <c r="H150" s="939"/>
      <c r="I150" s="939"/>
      <c r="J150" s="939"/>
      <c r="K150" s="939"/>
      <c r="L150" s="939"/>
      <c r="M150" s="939"/>
      <c r="N150" s="939"/>
      <c r="O150" s="939"/>
      <c r="P150" s="939"/>
      <c r="Q150" s="939"/>
      <c r="R150" s="939"/>
      <c r="S150" s="939"/>
      <c r="T150" s="939"/>
      <c r="U150" s="939"/>
      <c r="V150" s="939"/>
      <c r="W150" s="939"/>
      <c r="X150" s="939"/>
      <c r="Y150" s="939"/>
      <c r="Z150" s="939"/>
      <c r="AA150" s="939"/>
      <c r="AB150" s="939"/>
      <c r="AC150" s="939"/>
      <c r="AD150" s="939"/>
      <c r="AE150" s="939"/>
      <c r="AF150" s="939"/>
      <c r="AG150" s="939"/>
      <c r="AH150" s="939"/>
      <c r="AI150" s="939"/>
      <c r="AJ150" s="939"/>
      <c r="AK150" s="939"/>
      <c r="AL150" s="939"/>
      <c r="AM150" s="939"/>
      <c r="AN150" s="939"/>
      <c r="AO150" s="939"/>
      <c r="AP150" s="939"/>
      <c r="AQ150" s="939"/>
      <c r="AR150" s="940"/>
      <c r="AT150" s="3"/>
      <c r="AU150" s="3"/>
    </row>
    <row r="151" spans="1:58" ht="18.75" hidden="1" customHeight="1">
      <c r="A151" s="974"/>
      <c r="B151" s="975"/>
      <c r="C151" s="975"/>
      <c r="D151" s="975"/>
      <c r="E151" s="976"/>
      <c r="F151" s="941"/>
      <c r="G151" s="942"/>
      <c r="H151" s="942"/>
      <c r="I151" s="942"/>
      <c r="J151" s="942"/>
      <c r="K151" s="942"/>
      <c r="L151" s="942"/>
      <c r="M151" s="942"/>
      <c r="N151" s="942"/>
      <c r="O151" s="942"/>
      <c r="P151" s="942"/>
      <c r="Q151" s="942"/>
      <c r="R151" s="942"/>
      <c r="S151" s="942"/>
      <c r="T151" s="942"/>
      <c r="U151" s="942"/>
      <c r="V151" s="942"/>
      <c r="W151" s="942"/>
      <c r="X151" s="942"/>
      <c r="Y151" s="942"/>
      <c r="Z151" s="942"/>
      <c r="AA151" s="942"/>
      <c r="AB151" s="942"/>
      <c r="AC151" s="942"/>
      <c r="AD151" s="942"/>
      <c r="AE151" s="942"/>
      <c r="AF151" s="942"/>
      <c r="AG151" s="942"/>
      <c r="AH151" s="942"/>
      <c r="AI151" s="942"/>
      <c r="AJ151" s="942"/>
      <c r="AK151" s="942"/>
      <c r="AL151" s="942"/>
      <c r="AM151" s="942"/>
      <c r="AN151" s="942"/>
      <c r="AO151" s="942"/>
      <c r="AP151" s="942"/>
      <c r="AQ151" s="942"/>
      <c r="AR151" s="943"/>
      <c r="AT151" s="3"/>
      <c r="AU151" s="3"/>
    </row>
    <row r="152" spans="1:58" ht="29.1" hidden="1" customHeight="1">
      <c r="A152" s="736" t="s">
        <v>110</v>
      </c>
      <c r="B152" s="785"/>
      <c r="C152" s="785"/>
      <c r="D152" s="785"/>
      <c r="E152" s="786"/>
      <c r="F152" s="956" t="s">
        <v>66</v>
      </c>
      <c r="G152" s="957"/>
      <c r="H152" s="958" t="s">
        <v>117</v>
      </c>
      <c r="I152" s="958"/>
      <c r="J152" s="958"/>
      <c r="K152" s="958"/>
      <c r="L152" s="958"/>
      <c r="M152" s="958"/>
      <c r="N152" s="958"/>
      <c r="O152" s="958"/>
      <c r="P152" s="958"/>
      <c r="Q152" s="958"/>
      <c r="R152" s="958"/>
      <c r="S152" s="958"/>
      <c r="T152" s="958"/>
      <c r="U152" s="958"/>
      <c r="V152" s="958"/>
      <c r="W152" s="958"/>
      <c r="X152" s="958"/>
      <c r="Y152" s="958"/>
      <c r="Z152" s="958"/>
      <c r="AA152" s="958"/>
      <c r="AB152" s="958"/>
      <c r="AC152" s="958"/>
      <c r="AD152" s="958"/>
      <c r="AE152" s="958"/>
      <c r="AF152" s="958"/>
      <c r="AG152" s="958"/>
      <c r="AH152" s="958"/>
      <c r="AI152" s="958"/>
      <c r="AJ152" s="958"/>
      <c r="AK152" s="958"/>
      <c r="AL152" s="958"/>
      <c r="AM152" s="958"/>
      <c r="AN152" s="958"/>
      <c r="AO152" s="958"/>
      <c r="AP152" s="958"/>
      <c r="AQ152" s="958"/>
      <c r="AR152" s="959"/>
      <c r="AT152" s="3"/>
      <c r="AU152" s="3"/>
    </row>
    <row r="153" spans="1:58" ht="29.1" hidden="1" customHeight="1">
      <c r="A153" s="777"/>
      <c r="B153" s="787"/>
      <c r="C153" s="787"/>
      <c r="D153" s="787"/>
      <c r="E153" s="788"/>
      <c r="F153" s="931"/>
      <c r="G153" s="650"/>
      <c r="H153" s="960" t="s">
        <v>118</v>
      </c>
      <c r="I153" s="960"/>
      <c r="J153" s="960"/>
      <c r="K153" s="960"/>
      <c r="L153" s="960"/>
      <c r="M153" s="960"/>
      <c r="N153" s="960"/>
      <c r="O153" s="960"/>
      <c r="P153" s="960"/>
      <c r="Q153" s="960"/>
      <c r="R153" s="960"/>
      <c r="S153" s="960"/>
      <c r="T153" s="960"/>
      <c r="U153" s="960"/>
      <c r="V153" s="960"/>
      <c r="W153" s="960"/>
      <c r="X153" s="960"/>
      <c r="Y153" s="960"/>
      <c r="Z153" s="960"/>
      <c r="AA153" s="960"/>
      <c r="AB153" s="960"/>
      <c r="AC153" s="960"/>
      <c r="AD153" s="960"/>
      <c r="AE153" s="960"/>
      <c r="AF153" s="960"/>
      <c r="AG153" s="960"/>
      <c r="AH153" s="960"/>
      <c r="AI153" s="960"/>
      <c r="AJ153" s="960"/>
      <c r="AK153" s="960"/>
      <c r="AL153" s="960"/>
      <c r="AM153" s="960"/>
      <c r="AN153" s="960"/>
      <c r="AO153" s="960"/>
      <c r="AP153" s="960"/>
      <c r="AQ153" s="960"/>
      <c r="AR153" s="961"/>
      <c r="AT153" s="3"/>
      <c r="AU153" s="3"/>
    </row>
    <row r="154" spans="1:58" ht="29.1" hidden="1" customHeight="1">
      <c r="A154" s="789"/>
      <c r="B154" s="790"/>
      <c r="C154" s="790"/>
      <c r="D154" s="790"/>
      <c r="E154" s="791"/>
      <c r="F154" s="962" t="s">
        <v>66</v>
      </c>
      <c r="G154" s="963"/>
      <c r="H154" s="964" t="s">
        <v>119</v>
      </c>
      <c r="I154" s="964"/>
      <c r="J154" s="964"/>
      <c r="K154" s="964"/>
      <c r="L154" s="964"/>
      <c r="M154" s="964"/>
      <c r="N154" s="964"/>
      <c r="O154" s="964"/>
      <c r="P154" s="964"/>
      <c r="Q154" s="964"/>
      <c r="R154" s="964"/>
      <c r="S154" s="964"/>
      <c r="T154" s="964"/>
      <c r="U154" s="964"/>
      <c r="V154" s="964"/>
      <c r="W154" s="964"/>
      <c r="X154" s="964"/>
      <c r="Y154" s="964"/>
      <c r="Z154" s="964"/>
      <c r="AA154" s="964"/>
      <c r="AB154" s="964"/>
      <c r="AC154" s="964"/>
      <c r="AD154" s="964"/>
      <c r="AE154" s="964"/>
      <c r="AF154" s="964"/>
      <c r="AG154" s="964"/>
      <c r="AH154" s="964"/>
      <c r="AI154" s="964"/>
      <c r="AJ154" s="964"/>
      <c r="AK154" s="964"/>
      <c r="AL154" s="964"/>
      <c r="AM154" s="964"/>
      <c r="AN154" s="964"/>
      <c r="AO154" s="964"/>
      <c r="AP154" s="964"/>
      <c r="AQ154" s="964"/>
      <c r="AR154" s="965"/>
      <c r="AT154" s="3"/>
      <c r="AU154" s="3"/>
    </row>
    <row r="155" spans="1:58" ht="30" hidden="1" customHeight="1">
      <c r="A155" s="261"/>
      <c r="B155" s="261"/>
      <c r="C155" s="261"/>
      <c r="D155" s="261"/>
      <c r="E155" s="261"/>
      <c r="F155" s="263"/>
      <c r="G155" s="263"/>
      <c r="H155" s="263"/>
      <c r="I155" s="263"/>
      <c r="J155" s="263"/>
      <c r="K155" s="263"/>
      <c r="L155" s="263"/>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3"/>
      <c r="AU155" s="3"/>
    </row>
    <row r="156" spans="1:58" s="77" customFormat="1" ht="25.5" hidden="1" customHeight="1">
      <c r="A156" s="206"/>
      <c r="B156" s="206"/>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8"/>
      <c r="AU156" s="8"/>
    </row>
    <row r="157" spans="1:58" s="21" customFormat="1" ht="9" hidden="1" customHeight="1">
      <c r="D157" s="85"/>
      <c r="AC157" s="86"/>
      <c r="AO157" s="86"/>
      <c r="AT157" s="20"/>
      <c r="AU157" s="20"/>
    </row>
    <row r="158" spans="1:58" s="21" customFormat="1" ht="28.5" hidden="1" customHeight="1">
      <c r="D158" s="85"/>
      <c r="AC158" s="86"/>
      <c r="AO158" s="86"/>
      <c r="AT158" s="20"/>
      <c r="AU158" s="3"/>
      <c r="AV158" s="3"/>
      <c r="AW158" s="3"/>
      <c r="AX158" s="3"/>
      <c r="AY158" s="3"/>
      <c r="AZ158" s="3"/>
      <c r="BA158" s="3"/>
      <c r="BB158" s="3"/>
      <c r="BC158" s="3"/>
      <c r="BD158" s="3"/>
      <c r="BE158" s="20"/>
      <c r="BF158" s="20"/>
    </row>
    <row r="159" spans="1:58" s="92" customFormat="1" ht="28.5" customHeight="1">
      <c r="A159" s="87" t="s">
        <v>130</v>
      </c>
      <c r="B159" s="88"/>
      <c r="C159" s="88"/>
      <c r="D159" s="89"/>
      <c r="E159" s="88"/>
      <c r="F159" s="88"/>
      <c r="G159" s="88"/>
      <c r="H159" s="88"/>
      <c r="I159" s="88"/>
      <c r="J159" s="88"/>
      <c r="K159" s="88"/>
      <c r="L159" s="88"/>
      <c r="M159" s="88"/>
      <c r="N159" s="88"/>
      <c r="O159" s="88"/>
      <c r="P159" s="88"/>
      <c r="Q159" s="88"/>
      <c r="R159" s="88"/>
      <c r="S159" s="88"/>
      <c r="T159" s="88"/>
      <c r="U159" s="88"/>
      <c r="V159" s="88"/>
      <c r="W159" s="88"/>
      <c r="X159" s="90"/>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91"/>
      <c r="AU159" s="91"/>
    </row>
    <row r="160" spans="1:58" ht="11.25" customHeight="1">
      <c r="A160" s="261"/>
      <c r="B160" s="261"/>
      <c r="C160" s="261"/>
      <c r="D160" s="261"/>
      <c r="E160" s="261"/>
      <c r="F160" s="263"/>
      <c r="G160" s="263"/>
      <c r="H160" s="263"/>
      <c r="I160" s="263"/>
      <c r="J160" s="263"/>
      <c r="K160" s="263"/>
      <c r="L160" s="263"/>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3"/>
      <c r="AU160" s="3"/>
    </row>
    <row r="161" spans="1:59" s="96" customFormat="1" ht="4.5" customHeight="1">
      <c r="A161" s="94"/>
      <c r="B161" s="94"/>
      <c r="C161" s="95"/>
      <c r="F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row>
    <row r="162" spans="1:59" ht="25.5" customHeight="1">
      <c r="A162" s="862" t="s">
        <v>251</v>
      </c>
      <c r="B162" s="862"/>
      <c r="C162" s="862"/>
      <c r="D162" s="862"/>
      <c r="E162" s="862"/>
      <c r="F162" s="862"/>
      <c r="G162" s="862"/>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862"/>
      <c r="AL162" s="862"/>
      <c r="AM162" s="862"/>
      <c r="AN162" s="862"/>
      <c r="AO162" s="862"/>
      <c r="AP162" s="862"/>
      <c r="AQ162" s="862"/>
      <c r="AR162" s="862"/>
      <c r="AS162" s="862"/>
      <c r="AT162" s="3"/>
    </row>
    <row r="163" spans="1:59" s="199" customFormat="1" ht="28.5" customHeight="1">
      <c r="A163" s="207"/>
      <c r="B163" s="98" t="s">
        <v>172</v>
      </c>
      <c r="D163" s="208"/>
      <c r="X163" s="93"/>
      <c r="AS163" s="38"/>
      <c r="AT163" s="197"/>
    </row>
    <row r="164" spans="1:59" s="199" customFormat="1" ht="28.5" customHeight="1">
      <c r="A164" s="207"/>
      <c r="B164" s="98" t="s">
        <v>173</v>
      </c>
      <c r="D164" s="208"/>
      <c r="X164" s="93"/>
      <c r="AS164" s="38"/>
    </row>
    <row r="165" spans="1:59" s="92" customFormat="1" ht="28.5" customHeight="1">
      <c r="A165" s="97"/>
      <c r="B165" s="98" t="s">
        <v>260</v>
      </c>
      <c r="D165" s="99"/>
      <c r="X165" s="93"/>
      <c r="AU165" s="3"/>
      <c r="AV165" s="3"/>
      <c r="AW165" s="3"/>
      <c r="AX165" s="3"/>
      <c r="AY165" s="3"/>
      <c r="AZ165" s="3"/>
      <c r="BA165" s="3"/>
      <c r="BB165" s="3"/>
      <c r="BC165" s="3"/>
      <c r="BD165" s="3"/>
    </row>
    <row r="166" spans="1:59" s="199" customFormat="1" ht="28.5" customHeight="1">
      <c r="A166" s="207"/>
      <c r="B166" s="98" t="s">
        <v>135</v>
      </c>
      <c r="D166" s="208"/>
      <c r="X166" s="93"/>
      <c r="AS166" s="38"/>
    </row>
    <row r="167" spans="1:59" s="75" customFormat="1" ht="28.5" customHeight="1">
      <c r="B167" s="98"/>
      <c r="C167" s="75" t="s">
        <v>328</v>
      </c>
      <c r="D167" s="9"/>
      <c r="X167" s="98"/>
      <c r="AC167" s="96"/>
      <c r="AD167" s="96"/>
      <c r="AE167" s="96"/>
      <c r="AF167" s="96"/>
      <c r="AG167" s="96"/>
      <c r="AH167" s="96"/>
      <c r="AI167" s="96"/>
      <c r="AJ167" s="96"/>
      <c r="AK167" s="96"/>
      <c r="AL167" s="96"/>
      <c r="AM167" s="96"/>
      <c r="AN167" s="96"/>
      <c r="AO167" s="96"/>
      <c r="AP167" s="96"/>
      <c r="AQ167" s="96"/>
      <c r="AR167" s="96"/>
      <c r="AT167" s="178"/>
    </row>
    <row r="168" spans="1:59" s="75" customFormat="1" ht="28.5" customHeight="1">
      <c r="B168" s="98"/>
      <c r="C168" s="559" t="s">
        <v>262</v>
      </c>
      <c r="D168" s="560"/>
      <c r="E168" s="560"/>
      <c r="F168" s="560"/>
      <c r="G168" s="560"/>
      <c r="H168" s="560"/>
      <c r="I168" s="560"/>
      <c r="J168" s="561"/>
      <c r="K168" s="559" t="s">
        <v>265</v>
      </c>
      <c r="L168" s="560"/>
      <c r="M168" s="560"/>
      <c r="N168" s="560"/>
      <c r="O168" s="560"/>
      <c r="P168" s="560"/>
      <c r="Q168" s="560"/>
      <c r="R168" s="561"/>
      <c r="S168" s="559" t="s">
        <v>267</v>
      </c>
      <c r="T168" s="560"/>
      <c r="U168" s="560"/>
      <c r="V168" s="560"/>
      <c r="W168" s="560"/>
      <c r="X168" s="560"/>
      <c r="Y168" s="560"/>
      <c r="Z168" s="561"/>
      <c r="AA168" s="559" t="s">
        <v>268</v>
      </c>
      <c r="AB168" s="560"/>
      <c r="AC168" s="560"/>
      <c r="AD168" s="560"/>
      <c r="AE168" s="560"/>
      <c r="AF168" s="560"/>
      <c r="AG168" s="560"/>
      <c r="AH168" s="561"/>
      <c r="AI168" s="559" t="s">
        <v>270</v>
      </c>
      <c r="AJ168" s="560"/>
      <c r="AK168" s="560"/>
      <c r="AL168" s="560"/>
      <c r="AM168" s="560"/>
      <c r="AN168" s="560"/>
      <c r="AO168" s="560"/>
      <c r="AP168" s="561"/>
    </row>
    <row r="169" spans="1:59" s="75" customFormat="1" ht="28.5" customHeight="1">
      <c r="B169" s="98"/>
      <c r="C169" s="736" t="s">
        <v>269</v>
      </c>
      <c r="D169" s="622"/>
      <c r="E169" s="622"/>
      <c r="F169" s="622"/>
      <c r="G169" s="623"/>
      <c r="H169" s="559" t="s">
        <v>263</v>
      </c>
      <c r="I169" s="560"/>
      <c r="J169" s="561"/>
      <c r="K169" s="621" t="s">
        <v>266</v>
      </c>
      <c r="L169" s="622"/>
      <c r="M169" s="622"/>
      <c r="N169" s="622"/>
      <c r="O169" s="622"/>
      <c r="P169" s="622"/>
      <c r="Q169" s="622"/>
      <c r="R169" s="623"/>
      <c r="S169" s="559" t="s">
        <v>266</v>
      </c>
      <c r="T169" s="560"/>
      <c r="U169" s="560"/>
      <c r="V169" s="560"/>
      <c r="W169" s="560"/>
      <c r="X169" s="560"/>
      <c r="Y169" s="560"/>
      <c r="Z169" s="561"/>
      <c r="AA169" s="559" t="s">
        <v>266</v>
      </c>
      <c r="AB169" s="560"/>
      <c r="AC169" s="560"/>
      <c r="AD169" s="560"/>
      <c r="AE169" s="560"/>
      <c r="AF169" s="560"/>
      <c r="AG169" s="560"/>
      <c r="AH169" s="561"/>
      <c r="AI169" s="977" t="s">
        <v>283</v>
      </c>
      <c r="AJ169" s="978"/>
      <c r="AK169" s="978"/>
      <c r="AL169" s="978"/>
      <c r="AM169" s="978"/>
      <c r="AN169" s="978"/>
      <c r="AO169" s="978"/>
      <c r="AP169" s="979"/>
    </row>
    <row r="170" spans="1:59" s="75" customFormat="1" ht="28.5" customHeight="1">
      <c r="B170" s="98"/>
      <c r="C170" s="527"/>
      <c r="D170" s="528"/>
      <c r="E170" s="528"/>
      <c r="F170" s="528"/>
      <c r="G170" s="529"/>
      <c r="H170" s="559" t="s">
        <v>264</v>
      </c>
      <c r="I170" s="560"/>
      <c r="J170" s="561"/>
      <c r="K170" s="527"/>
      <c r="L170" s="528"/>
      <c r="M170" s="528"/>
      <c r="N170" s="528"/>
      <c r="O170" s="528"/>
      <c r="P170" s="528"/>
      <c r="Q170" s="528"/>
      <c r="R170" s="529"/>
      <c r="S170" s="562" t="s">
        <v>284</v>
      </c>
      <c r="T170" s="563"/>
      <c r="U170" s="563"/>
      <c r="V170" s="563"/>
      <c r="W170" s="563"/>
      <c r="X170" s="563"/>
      <c r="Y170" s="563"/>
      <c r="Z170" s="564"/>
      <c r="AA170" s="562" t="s">
        <v>283</v>
      </c>
      <c r="AB170" s="563"/>
      <c r="AC170" s="563"/>
      <c r="AD170" s="563"/>
      <c r="AE170" s="563"/>
      <c r="AF170" s="563"/>
      <c r="AG170" s="563"/>
      <c r="AH170" s="564"/>
      <c r="AI170" s="980"/>
      <c r="AJ170" s="981"/>
      <c r="AK170" s="981"/>
      <c r="AL170" s="981"/>
      <c r="AM170" s="981"/>
      <c r="AN170" s="981"/>
      <c r="AO170" s="981"/>
      <c r="AP170" s="982"/>
    </row>
    <row r="171" spans="1:59" s="75" customFormat="1" ht="28.5" customHeight="1">
      <c r="B171" s="98"/>
      <c r="D171" s="75" t="s">
        <v>294</v>
      </c>
      <c r="X171" s="98"/>
      <c r="AC171" s="96"/>
      <c r="AD171" s="96"/>
      <c r="AE171" s="96"/>
      <c r="AF171" s="96"/>
      <c r="AG171" s="96"/>
      <c r="AH171" s="96"/>
      <c r="AI171" s="96"/>
      <c r="AJ171" s="96"/>
      <c r="AK171" s="96"/>
      <c r="AL171" s="96"/>
      <c r="AM171" s="96"/>
      <c r="AN171" s="96"/>
      <c r="AO171" s="96"/>
      <c r="AP171" s="96"/>
      <c r="AQ171" s="96"/>
      <c r="AR171" s="96"/>
      <c r="AT171" s="178"/>
    </row>
    <row r="172" spans="1:59" s="75" customFormat="1" ht="28.5" customHeight="1">
      <c r="B172" s="98"/>
      <c r="D172" s="75" t="s">
        <v>308</v>
      </c>
      <c r="X172" s="98"/>
      <c r="AC172" s="96"/>
      <c r="AD172" s="96"/>
      <c r="AE172" s="96"/>
      <c r="AF172" s="96"/>
      <c r="AG172" s="96"/>
      <c r="AH172" s="96"/>
      <c r="AI172" s="96"/>
      <c r="AJ172" s="96"/>
      <c r="AK172" s="96"/>
      <c r="AL172" s="96"/>
      <c r="AM172" s="96"/>
      <c r="AN172" s="96"/>
      <c r="AO172" s="96"/>
      <c r="AP172" s="96"/>
      <c r="AQ172" s="96"/>
      <c r="AR172" s="96"/>
      <c r="AT172" s="178"/>
    </row>
    <row r="173" spans="1:59" s="38" customFormat="1" ht="28.5" customHeight="1">
      <c r="A173" s="272"/>
      <c r="D173" s="7"/>
      <c r="X173" s="98"/>
    </row>
    <row r="174" spans="1:59" s="96" customFormat="1" ht="4.5" customHeight="1">
      <c r="A174" s="94"/>
      <c r="B174" s="94"/>
      <c r="C174" s="95"/>
      <c r="F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row>
    <row r="175" spans="1:59" ht="25.5" customHeight="1">
      <c r="A175" s="799" t="s">
        <v>218</v>
      </c>
      <c r="B175" s="800"/>
      <c r="C175" s="800"/>
      <c r="D175" s="800"/>
      <c r="E175" s="800"/>
      <c r="F175" s="800"/>
      <c r="G175" s="800"/>
      <c r="H175" s="800"/>
      <c r="I175" s="801"/>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U175" s="167" t="s">
        <v>112</v>
      </c>
      <c r="AV175" s="168"/>
      <c r="AW175" s="168"/>
      <c r="AX175" s="168"/>
      <c r="AY175" s="168"/>
      <c r="AZ175" s="169"/>
      <c r="BA175" s="168"/>
      <c r="BB175" s="168"/>
      <c r="BC175" s="169"/>
      <c r="BD175" s="168"/>
      <c r="BE175" s="168"/>
      <c r="BF175" s="169"/>
      <c r="BG175" s="170"/>
    </row>
    <row r="176" spans="1:59" ht="17.25" customHeight="1">
      <c r="A176" s="802"/>
      <c r="B176" s="803"/>
      <c r="C176" s="803"/>
      <c r="D176" s="803"/>
      <c r="E176" s="803"/>
      <c r="F176" s="803"/>
      <c r="G176" s="803"/>
      <c r="H176" s="803"/>
      <c r="I176" s="804"/>
      <c r="J176" s="101"/>
      <c r="K176" s="101"/>
      <c r="L176" s="101"/>
      <c r="M176" s="101"/>
      <c r="N176" s="101"/>
      <c r="O176" s="101"/>
      <c r="P176" s="101"/>
      <c r="Q176" s="101"/>
      <c r="R176" s="101"/>
      <c r="S176" s="101"/>
      <c r="T176" s="101"/>
      <c r="U176" s="101"/>
      <c r="V176" s="101"/>
      <c r="W176" s="101"/>
      <c r="X176" s="102"/>
      <c r="Y176" s="102"/>
      <c r="Z176" s="102"/>
      <c r="AA176" s="102"/>
      <c r="AB176" s="102"/>
      <c r="AC176" s="102"/>
      <c r="AD176" s="102"/>
      <c r="AE176" s="103"/>
      <c r="AF176" s="102"/>
      <c r="AG176" s="102"/>
      <c r="AH176" s="102"/>
      <c r="AI176" s="102"/>
      <c r="AJ176" s="102"/>
      <c r="AK176" s="102"/>
      <c r="AL176" s="102"/>
      <c r="AM176" s="102"/>
      <c r="AN176" s="102"/>
      <c r="AO176" s="102"/>
      <c r="AP176" s="104"/>
      <c r="AQ176" s="104"/>
      <c r="AR176" s="104"/>
      <c r="AS176" s="105"/>
      <c r="AU176" s="171"/>
      <c r="AV176" s="172"/>
      <c r="AW176" s="172"/>
      <c r="AX176" s="172"/>
      <c r="AY176" s="172"/>
      <c r="AZ176" s="172"/>
      <c r="BA176" s="172"/>
      <c r="BB176" s="172"/>
      <c r="BC176" s="172"/>
      <c r="BD176" s="172"/>
      <c r="BE176" s="172"/>
      <c r="BF176" s="172"/>
      <c r="BG176" s="173"/>
    </row>
    <row r="177" spans="1:59" ht="28.5" customHeight="1">
      <c r="A177" s="106"/>
      <c r="B177" s="107" t="s">
        <v>94</v>
      </c>
      <c r="C177" s="279"/>
      <c r="D177" s="279"/>
      <c r="E177" s="279"/>
      <c r="F177" s="12"/>
      <c r="G177" s="340"/>
      <c r="H177" s="12"/>
      <c r="I177" s="340"/>
      <c r="J177" s="340"/>
      <c r="K177" s="340"/>
      <c r="L177" s="340"/>
      <c r="M177" s="340"/>
      <c r="N177" s="340"/>
      <c r="O177" s="340"/>
      <c r="P177" s="340"/>
      <c r="Q177" s="340"/>
      <c r="R177" s="340"/>
      <c r="S177" s="340"/>
      <c r="T177" s="340"/>
      <c r="U177" s="340"/>
      <c r="V177" s="340"/>
      <c r="W177" s="340"/>
      <c r="X177" s="340"/>
      <c r="Y177" s="340"/>
      <c r="Z177" s="340"/>
      <c r="AA177" s="335"/>
      <c r="AB177" s="108"/>
      <c r="AC177" s="108"/>
      <c r="AD177" s="108"/>
      <c r="AE177" s="107" t="s">
        <v>101</v>
      </c>
      <c r="AF177" s="108"/>
      <c r="AG177" s="108"/>
      <c r="AH177" s="108"/>
      <c r="AI177" s="108"/>
      <c r="AJ177" s="108"/>
      <c r="AK177" s="108"/>
      <c r="AL177" s="108"/>
      <c r="AM177" s="108"/>
      <c r="AN177" s="108"/>
      <c r="AO177" s="108"/>
      <c r="AP177" s="108"/>
      <c r="AQ177" s="108"/>
      <c r="AR177" s="108"/>
      <c r="AS177" s="109"/>
      <c r="AT177" s="12"/>
      <c r="AU177" s="171"/>
      <c r="AV177" s="172" t="s">
        <v>114</v>
      </c>
      <c r="AW177" s="172"/>
      <c r="AX177" s="172"/>
      <c r="AY177" s="172" t="s">
        <v>18</v>
      </c>
      <c r="AZ177" s="172"/>
      <c r="BA177" s="172"/>
      <c r="BB177" s="172"/>
      <c r="BC177" s="172"/>
      <c r="BD177" s="172"/>
      <c r="BE177" s="172"/>
      <c r="BF177" s="172"/>
      <c r="BG177" s="173"/>
    </row>
    <row r="178" spans="1:59" ht="25.5" customHeight="1">
      <c r="A178" s="106"/>
      <c r="B178" s="595" t="s">
        <v>99</v>
      </c>
      <c r="C178" s="638"/>
      <c r="D178" s="638"/>
      <c r="E178" s="639"/>
      <c r="F178" s="688" t="s">
        <v>97</v>
      </c>
      <c r="G178" s="688"/>
      <c r="H178" s="653"/>
      <c r="I178" s="653"/>
      <c r="J178" s="655" t="s">
        <v>40</v>
      </c>
      <c r="K178" s="655"/>
      <c r="L178" s="653"/>
      <c r="M178" s="653"/>
      <c r="N178" s="655" t="s">
        <v>41</v>
      </c>
      <c r="O178" s="656"/>
      <c r="P178" s="659" t="s">
        <v>219</v>
      </c>
      <c r="Q178" s="656"/>
      <c r="R178" s="661" t="s">
        <v>98</v>
      </c>
      <c r="S178" s="661"/>
      <c r="T178" s="653"/>
      <c r="U178" s="653"/>
      <c r="V178" s="655" t="s">
        <v>40</v>
      </c>
      <c r="W178" s="655"/>
      <c r="X178" s="653"/>
      <c r="Y178" s="653"/>
      <c r="Z178" s="655" t="s">
        <v>41</v>
      </c>
      <c r="AA178" s="656"/>
      <c r="AB178" s="12"/>
      <c r="AC178" s="12"/>
      <c r="AD178" s="12"/>
      <c r="AE178" s="595" t="s">
        <v>164</v>
      </c>
      <c r="AF178" s="587"/>
      <c r="AG178" s="587"/>
      <c r="AH178" s="587"/>
      <c r="AI178" s="588"/>
      <c r="AJ178" s="665">
        <f>ROUNDDOWN(AY178/60,0)</f>
        <v>0</v>
      </c>
      <c r="AK178" s="665"/>
      <c r="AL178" s="795" t="s">
        <v>88</v>
      </c>
      <c r="AM178" s="795"/>
      <c r="AN178" s="665">
        <f>AY178-AJ178*60</f>
        <v>0</v>
      </c>
      <c r="AO178" s="665"/>
      <c r="AP178" s="655" t="s">
        <v>41</v>
      </c>
      <c r="AQ178" s="656"/>
      <c r="AR178" s="108"/>
      <c r="AS178" s="110"/>
      <c r="AT178" s="699"/>
      <c r="AU178" s="694" t="s">
        <v>45</v>
      </c>
      <c r="AV178" s="695">
        <f>T178*60+X178</f>
        <v>0</v>
      </c>
      <c r="AW178" s="172"/>
      <c r="AX178" s="689" t="s">
        <v>247</v>
      </c>
      <c r="AY178" s="695">
        <f>(T178*60+X178)-(H178*60+L178)</f>
        <v>0</v>
      </c>
      <c r="AZ178" s="172"/>
      <c r="BA178" s="172"/>
      <c r="BB178" s="172"/>
      <c r="BC178" s="172"/>
      <c r="BD178" s="172"/>
      <c r="BE178" s="172"/>
      <c r="BF178" s="172"/>
      <c r="BG178" s="173"/>
    </row>
    <row r="179" spans="1:59" ht="25.5" customHeight="1">
      <c r="A179" s="106"/>
      <c r="B179" s="640"/>
      <c r="C179" s="641"/>
      <c r="D179" s="641"/>
      <c r="E179" s="642"/>
      <c r="F179" s="688"/>
      <c r="G179" s="688"/>
      <c r="H179" s="654"/>
      <c r="I179" s="654"/>
      <c r="J179" s="657"/>
      <c r="K179" s="657"/>
      <c r="L179" s="654"/>
      <c r="M179" s="654"/>
      <c r="N179" s="657"/>
      <c r="O179" s="658"/>
      <c r="P179" s="660"/>
      <c r="Q179" s="658"/>
      <c r="R179" s="662"/>
      <c r="S179" s="662"/>
      <c r="T179" s="654"/>
      <c r="U179" s="654"/>
      <c r="V179" s="657"/>
      <c r="W179" s="657"/>
      <c r="X179" s="654"/>
      <c r="Y179" s="654"/>
      <c r="Z179" s="657"/>
      <c r="AA179" s="658"/>
      <c r="AB179" s="12"/>
      <c r="AC179" s="12"/>
      <c r="AD179" s="12"/>
      <c r="AE179" s="599"/>
      <c r="AF179" s="593"/>
      <c r="AG179" s="593"/>
      <c r="AH179" s="593"/>
      <c r="AI179" s="594"/>
      <c r="AJ179" s="666"/>
      <c r="AK179" s="666"/>
      <c r="AL179" s="796"/>
      <c r="AM179" s="796"/>
      <c r="AN179" s="666"/>
      <c r="AO179" s="666"/>
      <c r="AP179" s="657"/>
      <c r="AQ179" s="658"/>
      <c r="AR179" s="108"/>
      <c r="AS179" s="110"/>
      <c r="AT179" s="699"/>
      <c r="AU179" s="694"/>
      <c r="AV179" s="696"/>
      <c r="AW179" s="172"/>
      <c r="AX179" s="689"/>
      <c r="AY179" s="696"/>
      <c r="AZ179" s="172"/>
      <c r="BA179" s="172"/>
      <c r="BB179" s="172"/>
      <c r="BC179" s="172"/>
      <c r="BD179" s="172"/>
      <c r="BE179" s="172"/>
      <c r="BF179" s="172"/>
      <c r="BG179" s="173"/>
    </row>
    <row r="180" spans="1:59" ht="25.5" customHeight="1" thickBot="1">
      <c r="A180" s="106"/>
      <c r="B180" s="111"/>
      <c r="C180" s="111"/>
      <c r="D180" s="111"/>
      <c r="E180" s="111"/>
      <c r="F180" s="112"/>
      <c r="G180" s="112"/>
      <c r="H180" s="338"/>
      <c r="I180" s="112"/>
      <c r="J180" s="112"/>
      <c r="K180" s="112"/>
      <c r="L180" s="112"/>
      <c r="M180" s="112"/>
      <c r="N180" s="112"/>
      <c r="O180" s="112"/>
      <c r="P180" s="112"/>
      <c r="Q180" s="112"/>
      <c r="R180" s="112"/>
      <c r="S180" s="112"/>
      <c r="T180" s="112"/>
      <c r="U180" s="112"/>
      <c r="V180" s="112"/>
      <c r="W180" s="112"/>
      <c r="X180" s="108"/>
      <c r="Y180" s="108"/>
      <c r="Z180" s="340"/>
      <c r="AA180" s="335"/>
      <c r="AB180" s="108"/>
      <c r="AC180" s="108"/>
      <c r="AD180" s="108"/>
      <c r="AE180" s="108"/>
      <c r="AF180" s="108"/>
      <c r="AG180" s="108"/>
      <c r="AH180" s="108"/>
      <c r="AI180" s="108"/>
      <c r="AJ180" s="218"/>
      <c r="AK180" s="108"/>
      <c r="AL180" s="108"/>
      <c r="AM180" s="108"/>
      <c r="AN180" s="108"/>
      <c r="AO180" s="108"/>
      <c r="AP180" s="108"/>
      <c r="AQ180" s="108"/>
      <c r="AR180" s="108"/>
      <c r="AS180" s="110"/>
      <c r="AU180" s="171"/>
      <c r="AV180" s="176"/>
      <c r="AW180" s="176"/>
      <c r="AX180" s="176"/>
      <c r="AY180" s="176"/>
      <c r="AZ180" s="176"/>
      <c r="BA180" s="176"/>
      <c r="BB180" s="176"/>
      <c r="BC180" s="176"/>
      <c r="BD180" s="176"/>
      <c r="BE180" s="176"/>
      <c r="BF180" s="176"/>
      <c r="BG180" s="177"/>
    </row>
    <row r="181" spans="1:59" s="12" customFormat="1" ht="25.5" customHeight="1">
      <c r="A181" s="106"/>
      <c r="B181" s="114" t="s">
        <v>245</v>
      </c>
      <c r="C181" s="279"/>
      <c r="D181" s="279"/>
      <c r="E181" s="279"/>
      <c r="F181" s="340"/>
      <c r="G181" s="340"/>
      <c r="H181" s="340"/>
      <c r="I181" s="340"/>
      <c r="J181" s="340"/>
      <c r="K181" s="340"/>
      <c r="L181" s="340"/>
      <c r="M181" s="340"/>
      <c r="N181" s="340"/>
      <c r="O181" s="340"/>
      <c r="P181" s="340"/>
      <c r="Q181" s="340"/>
      <c r="R181" s="340"/>
      <c r="S181" s="340"/>
      <c r="T181" s="340"/>
      <c r="U181" s="340"/>
      <c r="V181" s="340"/>
      <c r="W181" s="335"/>
      <c r="X181" s="108"/>
      <c r="Y181" s="108"/>
      <c r="Z181" s="340"/>
      <c r="AA181" s="335"/>
      <c r="AB181" s="108"/>
      <c r="AC181" s="108"/>
      <c r="AD181" s="108"/>
      <c r="AE181" s="107" t="s">
        <v>100</v>
      </c>
      <c r="AF181" s="108"/>
      <c r="AG181" s="108"/>
      <c r="AH181" s="108"/>
      <c r="AI181" s="108"/>
      <c r="AJ181" s="108"/>
      <c r="AK181" s="108"/>
      <c r="AL181" s="108"/>
      <c r="AM181" s="108"/>
      <c r="AN181" s="108"/>
      <c r="AO181" s="108"/>
      <c r="AP181" s="108"/>
      <c r="AQ181" s="108"/>
      <c r="AR181" s="108"/>
      <c r="AS181" s="110"/>
      <c r="AU181" s="674" t="s">
        <v>272</v>
      </c>
      <c r="AV181" s="169" t="s">
        <v>220</v>
      </c>
      <c r="AW181" s="169"/>
      <c r="AX181" s="169"/>
      <c r="AY181" s="169" t="s">
        <v>291</v>
      </c>
      <c r="AZ181" s="169"/>
      <c r="BA181" s="167"/>
      <c r="BB181" s="225" t="s">
        <v>139</v>
      </c>
      <c r="BC181" s="169"/>
      <c r="BD181" s="169"/>
      <c r="BE181" s="169"/>
      <c r="BF181" s="169"/>
      <c r="BG181" s="175"/>
    </row>
    <row r="182" spans="1:59" s="8" customFormat="1" ht="25.5" customHeight="1" thickBot="1">
      <c r="A182" s="221"/>
      <c r="B182" s="209" t="s">
        <v>254</v>
      </c>
      <c r="C182" s="209"/>
      <c r="D182" s="209"/>
      <c r="E182" s="209"/>
      <c r="F182" s="209"/>
      <c r="G182" s="209"/>
      <c r="H182" s="209"/>
      <c r="I182" s="209"/>
      <c r="J182" s="209"/>
      <c r="K182" s="209"/>
      <c r="L182" s="209"/>
      <c r="M182" s="209"/>
      <c r="N182" s="209"/>
      <c r="O182" s="211"/>
      <c r="P182" s="209"/>
      <c r="Q182" s="209"/>
      <c r="R182" s="209"/>
      <c r="S182" s="209"/>
      <c r="T182" s="209"/>
      <c r="U182" s="222"/>
      <c r="V182" s="209"/>
      <c r="W182" s="209"/>
      <c r="X182" s="223"/>
      <c r="Y182" s="223"/>
      <c r="Z182" s="340"/>
      <c r="AA182" s="335"/>
      <c r="AB182" s="223"/>
      <c r="AC182" s="223"/>
      <c r="AD182" s="223"/>
      <c r="AE182" s="209" t="s">
        <v>254</v>
      </c>
      <c r="AF182" s="211"/>
      <c r="AG182" s="210"/>
      <c r="AH182" s="210"/>
      <c r="AI182" s="210"/>
      <c r="AJ182" s="210"/>
      <c r="AK182" s="210"/>
      <c r="AL182" s="210"/>
      <c r="AM182" s="210"/>
      <c r="AN182" s="223"/>
      <c r="AO182" s="223"/>
      <c r="AP182" s="223"/>
      <c r="AQ182" s="137"/>
      <c r="AR182" s="223"/>
      <c r="AS182" s="224"/>
      <c r="AU182" s="675"/>
      <c r="AV182" s="172" t="s">
        <v>140</v>
      </c>
      <c r="AW182" s="174"/>
      <c r="AX182" s="172"/>
      <c r="AY182" s="228" t="s">
        <v>249</v>
      </c>
      <c r="AZ182" s="174"/>
      <c r="BA182" s="243"/>
      <c r="BB182" s="226" t="s">
        <v>221</v>
      </c>
      <c r="BC182" s="174"/>
      <c r="BD182" s="172"/>
      <c r="BE182" s="172" t="s">
        <v>96</v>
      </c>
      <c r="BF182" s="172"/>
      <c r="BG182" s="173"/>
    </row>
    <row r="183" spans="1:59" ht="25.5" customHeight="1">
      <c r="A183" s="106"/>
      <c r="B183" s="595" t="s">
        <v>109</v>
      </c>
      <c r="C183" s="638"/>
      <c r="D183" s="638"/>
      <c r="E183" s="639"/>
      <c r="F183" s="688" t="s">
        <v>97</v>
      </c>
      <c r="G183" s="688"/>
      <c r="H183" s="663"/>
      <c r="I183" s="653"/>
      <c r="J183" s="655" t="s">
        <v>40</v>
      </c>
      <c r="K183" s="655"/>
      <c r="L183" s="653"/>
      <c r="M183" s="653"/>
      <c r="N183" s="655" t="s">
        <v>41</v>
      </c>
      <c r="O183" s="656"/>
      <c r="P183" s="659" t="s">
        <v>222</v>
      </c>
      <c r="Q183" s="656"/>
      <c r="R183" s="661" t="s">
        <v>98</v>
      </c>
      <c r="S183" s="661"/>
      <c r="T183" s="663"/>
      <c r="U183" s="653"/>
      <c r="V183" s="655" t="s">
        <v>40</v>
      </c>
      <c r="W183" s="655"/>
      <c r="X183" s="653"/>
      <c r="Y183" s="653"/>
      <c r="Z183" s="655" t="s">
        <v>41</v>
      </c>
      <c r="AA183" s="656"/>
      <c r="AB183" s="108"/>
      <c r="AC183" s="108"/>
      <c r="AD183" s="108"/>
      <c r="AE183" s="681" t="s">
        <v>165</v>
      </c>
      <c r="AF183" s="655"/>
      <c r="AG183" s="655"/>
      <c r="AH183" s="655"/>
      <c r="AI183" s="656"/>
      <c r="AJ183" s="682">
        <f>ROUNDDOWN(BE183/60,0)</f>
        <v>0</v>
      </c>
      <c r="AK183" s="665"/>
      <c r="AL183" s="655" t="s">
        <v>40</v>
      </c>
      <c r="AM183" s="655"/>
      <c r="AN183" s="665">
        <f>BE183-AJ183*60</f>
        <v>0</v>
      </c>
      <c r="AO183" s="665"/>
      <c r="AP183" s="655" t="s">
        <v>41</v>
      </c>
      <c r="AQ183" s="656"/>
      <c r="AR183" s="108"/>
      <c r="AS183" s="115"/>
      <c r="AU183" s="694" t="s">
        <v>137</v>
      </c>
      <c r="AV183" s="695">
        <f>T183*60+X183</f>
        <v>0</v>
      </c>
      <c r="AW183" s="697"/>
      <c r="AX183" s="689" t="s">
        <v>138</v>
      </c>
      <c r="AY183" s="695">
        <f>20*60</f>
        <v>1200</v>
      </c>
      <c r="AZ183" s="172"/>
      <c r="BA183" s="694" t="s">
        <v>46</v>
      </c>
      <c r="BB183" s="695">
        <f>IF(AV183&lt;=AY183,AY183,AV178)</f>
        <v>1200</v>
      </c>
      <c r="BC183" s="698"/>
      <c r="BD183" s="689" t="s">
        <v>248</v>
      </c>
      <c r="BE183" s="690">
        <f>IF(AV178-BB183&gt;0,AV178-BB183,0)</f>
        <v>0</v>
      </c>
      <c r="BF183" s="692" t="s">
        <v>136</v>
      </c>
      <c r="BG183" s="693"/>
    </row>
    <row r="184" spans="1:59" ht="25.5" customHeight="1">
      <c r="A184" s="106"/>
      <c r="B184" s="640"/>
      <c r="C184" s="641"/>
      <c r="D184" s="641"/>
      <c r="E184" s="642"/>
      <c r="F184" s="688"/>
      <c r="G184" s="688"/>
      <c r="H184" s="664"/>
      <c r="I184" s="654"/>
      <c r="J184" s="657"/>
      <c r="K184" s="657"/>
      <c r="L184" s="654"/>
      <c r="M184" s="654"/>
      <c r="N184" s="657"/>
      <c r="O184" s="658"/>
      <c r="P184" s="660"/>
      <c r="Q184" s="658"/>
      <c r="R184" s="662"/>
      <c r="S184" s="662"/>
      <c r="T184" s="664"/>
      <c r="U184" s="654"/>
      <c r="V184" s="657"/>
      <c r="W184" s="657"/>
      <c r="X184" s="654"/>
      <c r="Y184" s="654"/>
      <c r="Z184" s="657"/>
      <c r="AA184" s="658"/>
      <c r="AB184" s="12"/>
      <c r="AC184" s="12"/>
      <c r="AD184" s="12"/>
      <c r="AE184" s="660"/>
      <c r="AF184" s="657"/>
      <c r="AG184" s="657"/>
      <c r="AH184" s="657"/>
      <c r="AI184" s="658"/>
      <c r="AJ184" s="683"/>
      <c r="AK184" s="666"/>
      <c r="AL184" s="657"/>
      <c r="AM184" s="657"/>
      <c r="AN184" s="666"/>
      <c r="AO184" s="666"/>
      <c r="AP184" s="657"/>
      <c r="AQ184" s="658"/>
      <c r="AR184" s="108"/>
      <c r="AS184" s="115"/>
      <c r="AU184" s="694"/>
      <c r="AV184" s="696"/>
      <c r="AW184" s="697"/>
      <c r="AX184" s="689"/>
      <c r="AY184" s="696"/>
      <c r="AZ184" s="172"/>
      <c r="BA184" s="694"/>
      <c r="BB184" s="696"/>
      <c r="BC184" s="698"/>
      <c r="BD184" s="689"/>
      <c r="BE184" s="691"/>
      <c r="BF184" s="692"/>
      <c r="BG184" s="693"/>
    </row>
    <row r="185" spans="1:59" s="8" customFormat="1" ht="25.5" customHeight="1">
      <c r="A185" s="221"/>
      <c r="B185" s="209" t="s">
        <v>271</v>
      </c>
      <c r="C185" s="209"/>
      <c r="D185" s="209"/>
      <c r="E185" s="209"/>
      <c r="F185" s="209"/>
      <c r="G185" s="209"/>
      <c r="H185" s="209"/>
      <c r="I185" s="209"/>
      <c r="J185" s="209"/>
      <c r="K185" s="209"/>
      <c r="L185" s="209"/>
      <c r="M185" s="209"/>
      <c r="N185" s="209"/>
      <c r="O185" s="211"/>
      <c r="P185" s="209"/>
      <c r="Q185" s="209"/>
      <c r="R185" s="209"/>
      <c r="S185" s="209"/>
      <c r="T185" s="209"/>
      <c r="U185" s="222"/>
      <c r="V185" s="209"/>
      <c r="W185" s="209"/>
      <c r="X185" s="223"/>
      <c r="Y185" s="223"/>
      <c r="Z185" s="340"/>
      <c r="AA185" s="335"/>
      <c r="AB185" s="223"/>
      <c r="AC185" s="223"/>
      <c r="AD185" s="223"/>
      <c r="AE185" s="209" t="s">
        <v>271</v>
      </c>
      <c r="AF185" s="211"/>
      <c r="AG185" s="210"/>
      <c r="AH185" s="210"/>
      <c r="AI185" s="210"/>
      <c r="AJ185" s="210"/>
      <c r="AK185" s="210"/>
      <c r="AL185" s="210"/>
      <c r="AM185" s="210"/>
      <c r="AN185" s="223"/>
      <c r="AO185" s="223"/>
      <c r="AP185" s="223"/>
      <c r="AQ185" s="137"/>
      <c r="AR185" s="223"/>
      <c r="AS185" s="224"/>
      <c r="AU185" s="242"/>
      <c r="AV185" s="172"/>
      <c r="AW185" s="172"/>
      <c r="AX185" s="172"/>
      <c r="AY185" s="172"/>
      <c r="AZ185" s="172"/>
      <c r="BA185" s="219" t="s">
        <v>141</v>
      </c>
      <c r="BB185" s="172"/>
      <c r="BC185" s="172"/>
      <c r="BD185" s="172"/>
      <c r="BE185" s="172"/>
      <c r="BF185" s="172"/>
      <c r="BG185" s="173"/>
    </row>
    <row r="186" spans="1:59" ht="25.5" customHeight="1" thickBot="1">
      <c r="A186" s="106"/>
      <c r="B186" s="595" t="s">
        <v>109</v>
      </c>
      <c r="C186" s="638"/>
      <c r="D186" s="638"/>
      <c r="E186" s="639"/>
      <c r="F186" s="688" t="s">
        <v>97</v>
      </c>
      <c r="G186" s="688"/>
      <c r="H186" s="663"/>
      <c r="I186" s="653"/>
      <c r="J186" s="655" t="s">
        <v>40</v>
      </c>
      <c r="K186" s="655"/>
      <c r="L186" s="653"/>
      <c r="M186" s="653"/>
      <c r="N186" s="655" t="s">
        <v>41</v>
      </c>
      <c r="O186" s="656"/>
      <c r="P186" s="659" t="s">
        <v>42</v>
      </c>
      <c r="Q186" s="656"/>
      <c r="R186" s="661" t="s">
        <v>98</v>
      </c>
      <c r="S186" s="661"/>
      <c r="T186" s="663"/>
      <c r="U186" s="653"/>
      <c r="V186" s="655" t="s">
        <v>40</v>
      </c>
      <c r="W186" s="655"/>
      <c r="X186" s="653"/>
      <c r="Y186" s="653"/>
      <c r="Z186" s="655" t="s">
        <v>41</v>
      </c>
      <c r="AA186" s="656"/>
      <c r="AB186" s="108"/>
      <c r="AC186" s="108"/>
      <c r="AD186" s="108"/>
      <c r="AE186" s="681" t="s">
        <v>165</v>
      </c>
      <c r="AF186" s="655"/>
      <c r="AG186" s="655"/>
      <c r="AH186" s="655"/>
      <c r="AI186" s="656"/>
      <c r="AJ186" s="682">
        <f>ROUNDDOWN(BE189/60,0)</f>
        <v>0</v>
      </c>
      <c r="AK186" s="665"/>
      <c r="AL186" s="655" t="s">
        <v>40</v>
      </c>
      <c r="AM186" s="655"/>
      <c r="AN186" s="665">
        <f>BE189-AJ186*60</f>
        <v>0</v>
      </c>
      <c r="AO186" s="665"/>
      <c r="AP186" s="655" t="s">
        <v>41</v>
      </c>
      <c r="AQ186" s="656"/>
      <c r="AR186" s="108"/>
      <c r="AS186" s="115"/>
      <c r="AU186" s="171"/>
      <c r="AV186" s="244"/>
      <c r="AW186" s="176"/>
      <c r="AX186" s="176"/>
      <c r="AY186" s="176"/>
      <c r="AZ186" s="176"/>
      <c r="BA186" s="220" t="s">
        <v>258</v>
      </c>
      <c r="BB186" s="244"/>
      <c r="BC186" s="244"/>
      <c r="BD186" s="244"/>
      <c r="BE186" s="244"/>
      <c r="BF186" s="244"/>
      <c r="BG186" s="177"/>
    </row>
    <row r="187" spans="1:59" ht="25.5" customHeight="1">
      <c r="A187" s="106"/>
      <c r="B187" s="640"/>
      <c r="C187" s="641"/>
      <c r="D187" s="641"/>
      <c r="E187" s="642"/>
      <c r="F187" s="688"/>
      <c r="G187" s="688"/>
      <c r="H187" s="664"/>
      <c r="I187" s="654"/>
      <c r="J187" s="657"/>
      <c r="K187" s="657"/>
      <c r="L187" s="654"/>
      <c r="M187" s="654"/>
      <c r="N187" s="657"/>
      <c r="O187" s="658"/>
      <c r="P187" s="660"/>
      <c r="Q187" s="658"/>
      <c r="R187" s="662"/>
      <c r="S187" s="662"/>
      <c r="T187" s="664"/>
      <c r="U187" s="654"/>
      <c r="V187" s="657"/>
      <c r="W187" s="657"/>
      <c r="X187" s="654"/>
      <c r="Y187" s="654"/>
      <c r="Z187" s="657"/>
      <c r="AA187" s="658"/>
      <c r="AB187" s="12"/>
      <c r="AC187" s="12"/>
      <c r="AD187" s="12"/>
      <c r="AE187" s="660"/>
      <c r="AF187" s="657"/>
      <c r="AG187" s="657"/>
      <c r="AH187" s="657"/>
      <c r="AI187" s="658"/>
      <c r="AJ187" s="683"/>
      <c r="AK187" s="666"/>
      <c r="AL187" s="657"/>
      <c r="AM187" s="657"/>
      <c r="AN187" s="666"/>
      <c r="AO187" s="666"/>
      <c r="AP187" s="657"/>
      <c r="AQ187" s="658"/>
      <c r="AR187" s="108"/>
      <c r="AS187" s="115"/>
      <c r="AU187" s="674" t="s">
        <v>275</v>
      </c>
      <c r="AV187" s="232" t="s">
        <v>220</v>
      </c>
      <c r="AW187" s="232"/>
      <c r="AX187" s="232"/>
      <c r="AY187" s="169" t="s">
        <v>291</v>
      </c>
      <c r="AZ187" s="232"/>
      <c r="BA187" s="245"/>
      <c r="BB187" s="233" t="s">
        <v>139</v>
      </c>
      <c r="BC187" s="232"/>
      <c r="BD187" s="232"/>
      <c r="BE187" s="232"/>
      <c r="BF187" s="232"/>
      <c r="BG187" s="234"/>
    </row>
    <row r="188" spans="1:59" s="8" customFormat="1" ht="25.5" customHeight="1" thickBot="1">
      <c r="A188" s="221"/>
      <c r="B188" s="209" t="s">
        <v>274</v>
      </c>
      <c r="C188" s="209"/>
      <c r="D188" s="209"/>
      <c r="E188" s="209"/>
      <c r="F188" s="209"/>
      <c r="G188" s="209"/>
      <c r="H188" s="209"/>
      <c r="I188" s="209"/>
      <c r="J188" s="209"/>
      <c r="K188" s="209"/>
      <c r="L188" s="209"/>
      <c r="M188" s="209"/>
      <c r="N188" s="209"/>
      <c r="O188" s="211"/>
      <c r="P188" s="209"/>
      <c r="Q188" s="209"/>
      <c r="R188" s="209"/>
      <c r="S188" s="209"/>
      <c r="T188" s="209"/>
      <c r="U188" s="222"/>
      <c r="V188" s="209"/>
      <c r="W188" s="209"/>
      <c r="X188" s="223"/>
      <c r="Y188" s="223"/>
      <c r="Z188" s="340"/>
      <c r="AA188" s="335"/>
      <c r="AB188" s="223"/>
      <c r="AC188" s="223"/>
      <c r="AD188" s="223"/>
      <c r="AE188" s="209" t="s">
        <v>274</v>
      </c>
      <c r="AF188" s="211"/>
      <c r="AG188" s="210"/>
      <c r="AH188" s="210"/>
      <c r="AI188" s="210"/>
      <c r="AJ188" s="210"/>
      <c r="AK188" s="210"/>
      <c r="AL188" s="210"/>
      <c r="AM188" s="210"/>
      <c r="AN188" s="223"/>
      <c r="AO188" s="223"/>
      <c r="AP188" s="223"/>
      <c r="AQ188" s="137"/>
      <c r="AR188" s="223"/>
      <c r="AS188" s="224"/>
      <c r="AU188" s="675"/>
      <c r="AV188" s="228" t="s">
        <v>140</v>
      </c>
      <c r="AW188" s="235"/>
      <c r="AX188" s="228"/>
      <c r="AY188" s="228" t="s">
        <v>285</v>
      </c>
      <c r="AZ188" s="235"/>
      <c r="BA188" s="245"/>
      <c r="BB188" s="226" t="s">
        <v>221</v>
      </c>
      <c r="BC188" s="235"/>
      <c r="BD188" s="228"/>
      <c r="BE188" s="228" t="s">
        <v>96</v>
      </c>
      <c r="BF188" s="228"/>
      <c r="BG188" s="236"/>
    </row>
    <row r="189" spans="1:59" ht="25.5" customHeight="1">
      <c r="A189" s="106"/>
      <c r="B189" s="595" t="s">
        <v>109</v>
      </c>
      <c r="C189" s="638"/>
      <c r="D189" s="638"/>
      <c r="E189" s="639"/>
      <c r="F189" s="688" t="s">
        <v>97</v>
      </c>
      <c r="G189" s="688"/>
      <c r="H189" s="663"/>
      <c r="I189" s="653"/>
      <c r="J189" s="655" t="s">
        <v>40</v>
      </c>
      <c r="K189" s="655"/>
      <c r="L189" s="653"/>
      <c r="M189" s="653"/>
      <c r="N189" s="655" t="s">
        <v>41</v>
      </c>
      <c r="O189" s="656"/>
      <c r="P189" s="659" t="s">
        <v>42</v>
      </c>
      <c r="Q189" s="656"/>
      <c r="R189" s="661" t="s">
        <v>98</v>
      </c>
      <c r="S189" s="661"/>
      <c r="T189" s="663"/>
      <c r="U189" s="653"/>
      <c r="V189" s="655" t="s">
        <v>40</v>
      </c>
      <c r="W189" s="655"/>
      <c r="X189" s="653"/>
      <c r="Y189" s="653"/>
      <c r="Z189" s="655" t="s">
        <v>41</v>
      </c>
      <c r="AA189" s="656"/>
      <c r="AB189" s="108"/>
      <c r="AC189" s="108"/>
      <c r="AD189" s="108"/>
      <c r="AE189" s="681" t="s">
        <v>288</v>
      </c>
      <c r="AF189" s="655"/>
      <c r="AG189" s="655"/>
      <c r="AH189" s="655"/>
      <c r="AI189" s="656"/>
      <c r="AJ189" s="682">
        <f>ROUNDDOWN(BE195/60,0)</f>
        <v>0</v>
      </c>
      <c r="AK189" s="665"/>
      <c r="AL189" s="655" t="s">
        <v>40</v>
      </c>
      <c r="AM189" s="655"/>
      <c r="AN189" s="665">
        <f>BE195-AJ189*60</f>
        <v>0</v>
      </c>
      <c r="AO189" s="665"/>
      <c r="AP189" s="655" t="s">
        <v>41</v>
      </c>
      <c r="AQ189" s="656"/>
      <c r="AR189" s="108"/>
      <c r="AS189" s="115"/>
      <c r="AU189" s="680" t="s">
        <v>137</v>
      </c>
      <c r="AV189" s="632">
        <f>T186*60+X186</f>
        <v>0</v>
      </c>
      <c r="AW189" s="531"/>
      <c r="AX189" s="667" t="s">
        <v>138</v>
      </c>
      <c r="AY189" s="632">
        <f>IF(C198="☑",21*60,20*60)</f>
        <v>1200</v>
      </c>
      <c r="AZ189" s="228"/>
      <c r="BA189" s="680" t="s">
        <v>46</v>
      </c>
      <c r="BB189" s="632">
        <f>IF(AV189&lt;=AY189,AY189,AV178)</f>
        <v>1200</v>
      </c>
      <c r="BC189" s="537"/>
      <c r="BD189" s="667" t="s">
        <v>248</v>
      </c>
      <c r="BE189" s="668">
        <f>IF(AV178-BB189&gt;0,AV178-BB189,0)</f>
        <v>0</v>
      </c>
      <c r="BF189" s="670" t="s">
        <v>136</v>
      </c>
      <c r="BG189" s="671"/>
    </row>
    <row r="190" spans="1:59" ht="25.5" customHeight="1">
      <c r="A190" s="106"/>
      <c r="B190" s="640"/>
      <c r="C190" s="641"/>
      <c r="D190" s="641"/>
      <c r="E190" s="642"/>
      <c r="F190" s="688"/>
      <c r="G190" s="688"/>
      <c r="H190" s="664"/>
      <c r="I190" s="654"/>
      <c r="J190" s="657"/>
      <c r="K190" s="657"/>
      <c r="L190" s="654"/>
      <c r="M190" s="654"/>
      <c r="N190" s="657"/>
      <c r="O190" s="658"/>
      <c r="P190" s="660"/>
      <c r="Q190" s="658"/>
      <c r="R190" s="662"/>
      <c r="S190" s="662"/>
      <c r="T190" s="664"/>
      <c r="U190" s="654"/>
      <c r="V190" s="657"/>
      <c r="W190" s="657"/>
      <c r="X190" s="654"/>
      <c r="Y190" s="654"/>
      <c r="Z190" s="657"/>
      <c r="AA190" s="658"/>
      <c r="AB190" s="12"/>
      <c r="AC190" s="12"/>
      <c r="AD190" s="12"/>
      <c r="AE190" s="660"/>
      <c r="AF190" s="657"/>
      <c r="AG190" s="657"/>
      <c r="AH190" s="657"/>
      <c r="AI190" s="658"/>
      <c r="AJ190" s="683"/>
      <c r="AK190" s="666"/>
      <c r="AL190" s="657"/>
      <c r="AM190" s="657"/>
      <c r="AN190" s="666"/>
      <c r="AO190" s="666"/>
      <c r="AP190" s="657"/>
      <c r="AQ190" s="658"/>
      <c r="AR190" s="108"/>
      <c r="AS190" s="115"/>
      <c r="AU190" s="680"/>
      <c r="AV190" s="633"/>
      <c r="AW190" s="531"/>
      <c r="AX190" s="667"/>
      <c r="AY190" s="633"/>
      <c r="AZ190" s="228"/>
      <c r="BA190" s="680"/>
      <c r="BB190" s="633"/>
      <c r="BC190" s="537"/>
      <c r="BD190" s="667"/>
      <c r="BE190" s="669"/>
      <c r="BF190" s="670"/>
      <c r="BG190" s="671"/>
    </row>
    <row r="191" spans="1:59" ht="25.5" customHeight="1">
      <c r="A191" s="116"/>
      <c r="B191" s="111"/>
      <c r="C191" s="111"/>
      <c r="D191" s="111"/>
      <c r="E191" s="111"/>
      <c r="F191" s="12"/>
      <c r="G191" s="111"/>
      <c r="H191" s="338"/>
      <c r="I191" s="111"/>
      <c r="J191" s="111"/>
      <c r="K191" s="111"/>
      <c r="L191" s="111"/>
      <c r="M191" s="111"/>
      <c r="N191" s="111"/>
      <c r="O191" s="111"/>
      <c r="P191" s="117"/>
      <c r="Q191" s="111"/>
      <c r="R191" s="111"/>
      <c r="S191" s="111"/>
      <c r="T191" s="111"/>
      <c r="U191" s="111"/>
      <c r="V191" s="111"/>
      <c r="W191" s="111"/>
      <c r="X191" s="108"/>
      <c r="Y191" s="108"/>
      <c r="Z191" s="340"/>
      <c r="AA191" s="12"/>
      <c r="AB191" s="12"/>
      <c r="AC191" s="12"/>
      <c r="AD191" s="12"/>
      <c r="AE191" s="12"/>
      <c r="AF191" s="12"/>
      <c r="AG191" s="12"/>
      <c r="AH191" s="12"/>
      <c r="AI191" s="12"/>
      <c r="AJ191" s="218"/>
      <c r="AK191" s="12"/>
      <c r="AL191" s="12"/>
      <c r="AM191" s="12"/>
      <c r="AN191" s="12"/>
      <c r="AO191" s="12"/>
      <c r="AP191" s="12"/>
      <c r="AQ191" s="12"/>
      <c r="AR191" s="12"/>
      <c r="AS191" s="110"/>
      <c r="AU191" s="243"/>
      <c r="AV191" s="228"/>
      <c r="AW191" s="228"/>
      <c r="AX191" s="228"/>
      <c r="AY191" s="228"/>
      <c r="AZ191" s="228"/>
      <c r="BA191" s="237" t="s">
        <v>141</v>
      </c>
      <c r="BB191" s="228"/>
      <c r="BC191" s="228"/>
      <c r="BD191" s="228"/>
      <c r="BE191" s="228"/>
      <c r="BF191" s="228"/>
      <c r="BG191" s="236"/>
    </row>
    <row r="192" spans="1:59" ht="25.5" customHeight="1" thickBot="1">
      <c r="A192" s="116"/>
      <c r="B192" s="12"/>
      <c r="C192" s="119" t="s">
        <v>261</v>
      </c>
      <c r="D192" s="120"/>
      <c r="E192" s="120"/>
      <c r="F192" s="121"/>
      <c r="G192" s="120"/>
      <c r="H192" s="120"/>
      <c r="I192" s="120"/>
      <c r="J192" s="120"/>
      <c r="K192" s="120"/>
      <c r="L192" s="120"/>
      <c r="M192" s="120"/>
      <c r="N192" s="120"/>
      <c r="O192" s="120"/>
      <c r="P192" s="122"/>
      <c r="Q192" s="120"/>
      <c r="R192" s="120"/>
      <c r="S192" s="120"/>
      <c r="T192" s="120"/>
      <c r="U192" s="120"/>
      <c r="V192" s="120"/>
      <c r="W192" s="120"/>
      <c r="X192" s="123"/>
      <c r="Y192" s="123"/>
      <c r="Z192" s="123"/>
      <c r="AA192" s="121"/>
      <c r="AB192" s="124"/>
      <c r="AD192" s="12"/>
      <c r="AE192" s="107" t="s">
        <v>102</v>
      </c>
      <c r="AF192" s="12"/>
      <c r="AG192" s="12"/>
      <c r="AH192" s="12"/>
      <c r="AI192" s="12"/>
      <c r="AJ192" s="12"/>
      <c r="AK192" s="12"/>
      <c r="AL192" s="12"/>
      <c r="AM192" s="12"/>
      <c r="AN192" s="12"/>
      <c r="AO192" s="12"/>
      <c r="AP192" s="12"/>
      <c r="AQ192" s="12"/>
      <c r="AR192" s="12"/>
      <c r="AS192" s="110"/>
      <c r="AU192" s="246"/>
      <c r="AV192" s="247"/>
      <c r="AW192" s="238"/>
      <c r="AX192" s="238"/>
      <c r="AY192" s="238"/>
      <c r="AZ192" s="238"/>
      <c r="BA192" s="239" t="s">
        <v>250</v>
      </c>
      <c r="BB192" s="247"/>
      <c r="BC192" s="247"/>
      <c r="BD192" s="247"/>
      <c r="BE192" s="247"/>
      <c r="BF192" s="247"/>
      <c r="BG192" s="240"/>
    </row>
    <row r="193" spans="1:59" ht="25.5" customHeight="1">
      <c r="A193" s="116"/>
      <c r="B193" s="12"/>
      <c r="C193" s="125" t="s">
        <v>223</v>
      </c>
      <c r="D193" s="672" t="s">
        <v>152</v>
      </c>
      <c r="E193" s="672"/>
      <c r="F193" s="672"/>
      <c r="G193" s="672"/>
      <c r="H193" s="672"/>
      <c r="I193" s="672"/>
      <c r="J193" s="672"/>
      <c r="K193" s="672"/>
      <c r="L193" s="672"/>
      <c r="M193" s="672"/>
      <c r="N193" s="672"/>
      <c r="O193" s="672"/>
      <c r="P193" s="672"/>
      <c r="Q193" s="672"/>
      <c r="R193" s="672"/>
      <c r="S193" s="672"/>
      <c r="T193" s="672"/>
      <c r="U193" s="672"/>
      <c r="V193" s="672"/>
      <c r="W193" s="672"/>
      <c r="X193" s="672"/>
      <c r="Y193" s="672"/>
      <c r="Z193" s="672"/>
      <c r="AA193" s="672"/>
      <c r="AB193" s="673"/>
      <c r="AD193" s="12"/>
      <c r="AE193" s="209" t="s">
        <v>254</v>
      </c>
      <c r="AF193" s="12"/>
      <c r="AG193" s="12"/>
      <c r="AH193" s="12"/>
      <c r="AI193" s="12"/>
      <c r="AJ193" s="12"/>
      <c r="AK193" s="12"/>
      <c r="AL193" s="12"/>
      <c r="AM193" s="12"/>
      <c r="AN193" s="12"/>
      <c r="AO193" s="12"/>
      <c r="AP193" s="12"/>
      <c r="AQ193" s="12"/>
      <c r="AR193" s="12"/>
      <c r="AS193" s="110"/>
      <c r="AU193" s="674" t="s">
        <v>273</v>
      </c>
      <c r="AV193" s="232" t="s">
        <v>220</v>
      </c>
      <c r="AW193" s="232"/>
      <c r="AX193" s="232"/>
      <c r="AY193" s="169" t="s">
        <v>291</v>
      </c>
      <c r="AZ193" s="232"/>
      <c r="BA193" s="245"/>
      <c r="BB193" s="233" t="s">
        <v>139</v>
      </c>
      <c r="BC193" s="232"/>
      <c r="BD193" s="232"/>
      <c r="BE193" s="232"/>
      <c r="BF193" s="232"/>
      <c r="BG193" s="234"/>
    </row>
    <row r="194" spans="1:59" s="77" customFormat="1" ht="25.5" customHeight="1" thickBot="1">
      <c r="A194" s="116"/>
      <c r="B194" s="12"/>
      <c r="C194" s="126" t="s">
        <v>224</v>
      </c>
      <c r="D194" s="676" t="s">
        <v>286</v>
      </c>
      <c r="E194" s="676"/>
      <c r="F194" s="676"/>
      <c r="G194" s="676"/>
      <c r="H194" s="676"/>
      <c r="I194" s="676"/>
      <c r="J194" s="676"/>
      <c r="K194" s="676"/>
      <c r="L194" s="676"/>
      <c r="M194" s="676"/>
      <c r="N194" s="676"/>
      <c r="O194" s="676"/>
      <c r="P194" s="676"/>
      <c r="Q194" s="676"/>
      <c r="R194" s="676"/>
      <c r="S194" s="676"/>
      <c r="T194" s="676"/>
      <c r="U194" s="676"/>
      <c r="V194" s="676"/>
      <c r="W194" s="676"/>
      <c r="X194" s="676"/>
      <c r="Y194" s="676"/>
      <c r="Z194" s="676"/>
      <c r="AA194" s="676"/>
      <c r="AB194" s="677"/>
      <c r="AC194" s="1"/>
      <c r="AD194" s="12"/>
      <c r="AE194" s="595" t="s">
        <v>166</v>
      </c>
      <c r="AF194" s="638"/>
      <c r="AG194" s="638"/>
      <c r="AH194" s="638"/>
      <c r="AI194" s="638"/>
      <c r="AJ194" s="638"/>
      <c r="AK194" s="639"/>
      <c r="AL194" s="643">
        <f>IF(AY178=0,0,ROUNDUP(BE183/AY178,3))</f>
        <v>0</v>
      </c>
      <c r="AM194" s="644"/>
      <c r="AN194" s="644"/>
      <c r="AO194" s="644"/>
      <c r="AP194" s="644"/>
      <c r="AQ194" s="645"/>
      <c r="AR194" s="12"/>
      <c r="AS194" s="110"/>
      <c r="AU194" s="675"/>
      <c r="AV194" s="228" t="s">
        <v>140</v>
      </c>
      <c r="AW194" s="235"/>
      <c r="AX194" s="228"/>
      <c r="AY194" s="228" t="s">
        <v>276</v>
      </c>
      <c r="AZ194" s="235"/>
      <c r="BA194" s="245"/>
      <c r="BB194" s="226" t="s">
        <v>221</v>
      </c>
      <c r="BC194" s="235"/>
      <c r="BD194" s="228"/>
      <c r="BE194" s="228" t="s">
        <v>96</v>
      </c>
      <c r="BF194" s="228"/>
      <c r="BG194" s="236"/>
    </row>
    <row r="195" spans="1:59" ht="25.5" customHeight="1">
      <c r="A195" s="116"/>
      <c r="B195" s="12"/>
      <c r="C195" s="127"/>
      <c r="D195" s="678" t="s">
        <v>287</v>
      </c>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678"/>
      <c r="AB195" s="679"/>
      <c r="AD195" s="12"/>
      <c r="AE195" s="640"/>
      <c r="AF195" s="641"/>
      <c r="AG195" s="641"/>
      <c r="AH195" s="641"/>
      <c r="AI195" s="641"/>
      <c r="AJ195" s="641"/>
      <c r="AK195" s="642"/>
      <c r="AL195" s="646"/>
      <c r="AM195" s="647"/>
      <c r="AN195" s="647"/>
      <c r="AO195" s="647"/>
      <c r="AP195" s="647"/>
      <c r="AQ195" s="648"/>
      <c r="AR195" s="12"/>
      <c r="AS195" s="110"/>
      <c r="AT195" s="339"/>
      <c r="AU195" s="680" t="s">
        <v>137</v>
      </c>
      <c r="AV195" s="632">
        <f>T189*60+X189</f>
        <v>0</v>
      </c>
      <c r="AW195" s="531"/>
      <c r="AX195" s="667" t="s">
        <v>138</v>
      </c>
      <c r="AY195" s="632">
        <f>IF(C202="☑",21*60,AV178)</f>
        <v>0</v>
      </c>
      <c r="AZ195" s="228"/>
      <c r="BA195" s="680" t="s">
        <v>46</v>
      </c>
      <c r="BB195" s="632">
        <f>IF(AV195&lt;=AY195,AY195,AV178)</f>
        <v>0</v>
      </c>
      <c r="BC195" s="537"/>
      <c r="BD195" s="667" t="s">
        <v>248</v>
      </c>
      <c r="BE195" s="668">
        <f>IF(AV178-BB195&gt;0,AV178-BB195,0)</f>
        <v>0</v>
      </c>
      <c r="BF195" s="670" t="s">
        <v>136</v>
      </c>
      <c r="BG195" s="671"/>
    </row>
    <row r="196" spans="1:59" ht="25.5" customHeight="1">
      <c r="A196" s="116"/>
      <c r="B196" s="12"/>
      <c r="C196" s="127"/>
      <c r="D196" s="678"/>
      <c r="E196" s="678"/>
      <c r="F196" s="678"/>
      <c r="G196" s="678"/>
      <c r="H196" s="678"/>
      <c r="I196" s="678"/>
      <c r="J196" s="678"/>
      <c r="K196" s="678"/>
      <c r="L196" s="678"/>
      <c r="M196" s="678"/>
      <c r="N196" s="678"/>
      <c r="O196" s="678"/>
      <c r="P196" s="678"/>
      <c r="Q196" s="678"/>
      <c r="R196" s="678"/>
      <c r="S196" s="678"/>
      <c r="T196" s="678"/>
      <c r="U196" s="678"/>
      <c r="V196" s="678"/>
      <c r="W196" s="678"/>
      <c r="X196" s="678"/>
      <c r="Y196" s="678"/>
      <c r="Z196" s="678"/>
      <c r="AA196" s="678"/>
      <c r="AB196" s="679"/>
      <c r="AD196" s="12"/>
      <c r="AE196" s="209" t="s">
        <v>271</v>
      </c>
      <c r="AF196" s="12"/>
      <c r="AG196" s="12"/>
      <c r="AH196" s="12"/>
      <c r="AI196" s="12"/>
      <c r="AJ196" s="12"/>
      <c r="AK196" s="12"/>
      <c r="AL196" s="12"/>
      <c r="AM196" s="12"/>
      <c r="AN196" s="12"/>
      <c r="AO196" s="12"/>
      <c r="AP196" s="12"/>
      <c r="AQ196" s="12"/>
      <c r="AR196" s="12"/>
      <c r="AS196" s="110"/>
      <c r="AT196" s="339"/>
      <c r="AU196" s="680"/>
      <c r="AV196" s="633"/>
      <c r="AW196" s="531"/>
      <c r="AX196" s="667"/>
      <c r="AY196" s="633"/>
      <c r="AZ196" s="228"/>
      <c r="BA196" s="680"/>
      <c r="BB196" s="633"/>
      <c r="BC196" s="537"/>
      <c r="BD196" s="667"/>
      <c r="BE196" s="669"/>
      <c r="BF196" s="670"/>
      <c r="BG196" s="671"/>
    </row>
    <row r="197" spans="1:59" ht="25.5" customHeight="1">
      <c r="A197" s="116"/>
      <c r="B197" s="12"/>
      <c r="C197" s="127"/>
      <c r="D197" s="678"/>
      <c r="E197" s="678"/>
      <c r="F197" s="678"/>
      <c r="G197" s="678"/>
      <c r="H197" s="678"/>
      <c r="I197" s="678"/>
      <c r="J197" s="678"/>
      <c r="K197" s="678"/>
      <c r="L197" s="678"/>
      <c r="M197" s="678"/>
      <c r="N197" s="678"/>
      <c r="O197" s="678"/>
      <c r="P197" s="678"/>
      <c r="Q197" s="678"/>
      <c r="R197" s="678"/>
      <c r="S197" s="678"/>
      <c r="T197" s="678"/>
      <c r="U197" s="678"/>
      <c r="V197" s="678"/>
      <c r="W197" s="678"/>
      <c r="X197" s="678"/>
      <c r="Y197" s="678"/>
      <c r="Z197" s="678"/>
      <c r="AA197" s="678"/>
      <c r="AB197" s="679"/>
      <c r="AD197" s="12"/>
      <c r="AE197" s="595" t="s">
        <v>166</v>
      </c>
      <c r="AF197" s="638"/>
      <c r="AG197" s="638"/>
      <c r="AH197" s="638"/>
      <c r="AI197" s="638"/>
      <c r="AJ197" s="638"/>
      <c r="AK197" s="639"/>
      <c r="AL197" s="643">
        <f>IF(AY178=0,0,ROUNDUP(BE189/AY178,3))</f>
        <v>0</v>
      </c>
      <c r="AM197" s="644"/>
      <c r="AN197" s="644"/>
      <c r="AO197" s="644"/>
      <c r="AP197" s="644"/>
      <c r="AQ197" s="645"/>
      <c r="AR197" s="12"/>
      <c r="AS197" s="110"/>
      <c r="AT197" s="339"/>
      <c r="AU197" s="243"/>
      <c r="AV197" s="228"/>
      <c r="AY197" s="228"/>
      <c r="AZ197" s="334" t="s">
        <v>330</v>
      </c>
      <c r="BA197" s="237" t="s">
        <v>141</v>
      </c>
      <c r="BB197" s="228"/>
      <c r="BC197" s="228"/>
      <c r="BD197" s="228"/>
      <c r="BE197" s="228"/>
      <c r="BF197" s="228"/>
      <c r="BG197" s="236"/>
    </row>
    <row r="198" spans="1:59" ht="25.5" customHeight="1">
      <c r="A198" s="116"/>
      <c r="B198" s="12"/>
      <c r="C198" s="684" t="s">
        <v>66</v>
      </c>
      <c r="D198" s="685"/>
      <c r="E198" s="686" t="s">
        <v>338</v>
      </c>
      <c r="F198" s="686"/>
      <c r="G198" s="686"/>
      <c r="H198" s="686"/>
      <c r="I198" s="686"/>
      <c r="J198" s="686"/>
      <c r="K198" s="686"/>
      <c r="L198" s="686"/>
      <c r="M198" s="686"/>
      <c r="N198" s="686"/>
      <c r="O198" s="686"/>
      <c r="P198" s="686"/>
      <c r="Q198" s="686"/>
      <c r="R198" s="686"/>
      <c r="S198" s="686"/>
      <c r="T198" s="686"/>
      <c r="U198" s="686"/>
      <c r="V198" s="686"/>
      <c r="W198" s="686"/>
      <c r="X198" s="686"/>
      <c r="Y198" s="686"/>
      <c r="Z198" s="686"/>
      <c r="AA198" s="686"/>
      <c r="AB198" s="687"/>
      <c r="AD198" s="12"/>
      <c r="AE198" s="640"/>
      <c r="AF198" s="641"/>
      <c r="AG198" s="641"/>
      <c r="AH198" s="641"/>
      <c r="AI198" s="641"/>
      <c r="AJ198" s="641"/>
      <c r="AK198" s="642"/>
      <c r="AL198" s="646"/>
      <c r="AM198" s="647"/>
      <c r="AN198" s="647"/>
      <c r="AO198" s="647"/>
      <c r="AP198" s="647"/>
      <c r="AQ198" s="648"/>
      <c r="AR198" s="12"/>
      <c r="AS198" s="110"/>
      <c r="AT198" s="341"/>
      <c r="AU198" s="246"/>
      <c r="AV198" s="247"/>
      <c r="AW198" s="11"/>
      <c r="AX198" s="238"/>
      <c r="AY198" s="238"/>
      <c r="AZ198" s="333" t="s">
        <v>329</v>
      </c>
      <c r="BA198" s="239" t="s">
        <v>250</v>
      </c>
      <c r="BB198" s="247"/>
      <c r="BC198" s="247"/>
      <c r="BD198" s="247"/>
      <c r="BE198" s="247"/>
      <c r="BF198" s="247"/>
      <c r="BG198" s="240"/>
    </row>
    <row r="199" spans="1:59" ht="25.5" customHeight="1">
      <c r="A199" s="116"/>
      <c r="B199" s="12"/>
      <c r="C199" s="126" t="s">
        <v>289</v>
      </c>
      <c r="D199" s="634" t="s">
        <v>290</v>
      </c>
      <c r="E199" s="634"/>
      <c r="F199" s="634"/>
      <c r="G199" s="634"/>
      <c r="H199" s="634"/>
      <c r="I199" s="634"/>
      <c r="J199" s="634"/>
      <c r="K199" s="634"/>
      <c r="L199" s="634"/>
      <c r="M199" s="634"/>
      <c r="N199" s="634"/>
      <c r="O199" s="634"/>
      <c r="P199" s="634"/>
      <c r="Q199" s="634"/>
      <c r="R199" s="634"/>
      <c r="S199" s="634"/>
      <c r="T199" s="634"/>
      <c r="U199" s="634"/>
      <c r="V199" s="634"/>
      <c r="W199" s="634"/>
      <c r="X199" s="634"/>
      <c r="Y199" s="634"/>
      <c r="Z199" s="634"/>
      <c r="AA199" s="634"/>
      <c r="AB199" s="635"/>
      <c r="AD199" s="12"/>
      <c r="AE199" s="209" t="s">
        <v>274</v>
      </c>
      <c r="AF199" s="12"/>
      <c r="AG199" s="12"/>
      <c r="AH199" s="12"/>
      <c r="AI199" s="12"/>
      <c r="AJ199" s="12"/>
      <c r="AK199" s="12"/>
      <c r="AL199" s="12"/>
      <c r="AM199" s="12"/>
      <c r="AN199" s="12"/>
      <c r="AO199" s="12"/>
      <c r="AP199" s="12"/>
      <c r="AQ199" s="12"/>
      <c r="AR199" s="12"/>
      <c r="AS199" s="110"/>
      <c r="AT199" s="341"/>
    </row>
    <row r="200" spans="1:59" ht="25.5" customHeight="1">
      <c r="A200" s="116"/>
      <c r="B200" s="12"/>
      <c r="C200" s="316"/>
      <c r="D200" s="636" t="s">
        <v>309</v>
      </c>
      <c r="E200" s="636"/>
      <c r="F200" s="636"/>
      <c r="G200" s="636"/>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D200" s="12"/>
      <c r="AE200" s="595" t="s">
        <v>166</v>
      </c>
      <c r="AF200" s="638"/>
      <c r="AG200" s="638"/>
      <c r="AH200" s="638"/>
      <c r="AI200" s="638"/>
      <c r="AJ200" s="638"/>
      <c r="AK200" s="639"/>
      <c r="AL200" s="643">
        <f>IF(AY178=0,0,ROUNDUP(BE195/AY178,3))</f>
        <v>0</v>
      </c>
      <c r="AM200" s="644"/>
      <c r="AN200" s="644"/>
      <c r="AO200" s="644"/>
      <c r="AP200" s="644"/>
      <c r="AQ200" s="645"/>
      <c r="AR200" s="12"/>
      <c r="AS200" s="110"/>
      <c r="AT200" s="341"/>
    </row>
    <row r="201" spans="1:59" ht="25.5" customHeight="1">
      <c r="A201" s="116"/>
      <c r="B201" s="12"/>
      <c r="C201" s="316"/>
      <c r="D201" s="636"/>
      <c r="E201" s="636"/>
      <c r="F201" s="636"/>
      <c r="G201" s="636"/>
      <c r="H201" s="636"/>
      <c r="I201" s="636"/>
      <c r="J201" s="636"/>
      <c r="K201" s="636"/>
      <c r="L201" s="636"/>
      <c r="M201" s="636"/>
      <c r="N201" s="636"/>
      <c r="O201" s="636"/>
      <c r="P201" s="636"/>
      <c r="Q201" s="636"/>
      <c r="R201" s="636"/>
      <c r="S201" s="636"/>
      <c r="T201" s="636"/>
      <c r="U201" s="636"/>
      <c r="V201" s="636"/>
      <c r="W201" s="636"/>
      <c r="X201" s="636"/>
      <c r="Y201" s="636"/>
      <c r="Z201" s="636"/>
      <c r="AA201" s="636"/>
      <c r="AB201" s="637"/>
      <c r="AD201" s="12"/>
      <c r="AE201" s="640"/>
      <c r="AF201" s="641"/>
      <c r="AG201" s="641"/>
      <c r="AH201" s="641"/>
      <c r="AI201" s="641"/>
      <c r="AJ201" s="641"/>
      <c r="AK201" s="642"/>
      <c r="AL201" s="646"/>
      <c r="AM201" s="647"/>
      <c r="AN201" s="647"/>
      <c r="AO201" s="647"/>
      <c r="AP201" s="647"/>
      <c r="AQ201" s="648"/>
      <c r="AR201" s="12"/>
      <c r="AS201" s="110"/>
      <c r="AT201" s="341"/>
    </row>
    <row r="202" spans="1:59" ht="25.5" customHeight="1">
      <c r="A202" s="116"/>
      <c r="B202" s="12"/>
      <c r="C202" s="649" t="s">
        <v>66</v>
      </c>
      <c r="D202" s="650"/>
      <c r="E202" s="651" t="s">
        <v>338</v>
      </c>
      <c r="F202" s="651"/>
      <c r="G202" s="651"/>
      <c r="H202" s="651"/>
      <c r="I202" s="651"/>
      <c r="J202" s="651"/>
      <c r="K202" s="651"/>
      <c r="L202" s="651"/>
      <c r="M202" s="651"/>
      <c r="N202" s="651"/>
      <c r="O202" s="651"/>
      <c r="P202" s="651"/>
      <c r="Q202" s="651"/>
      <c r="R202" s="651"/>
      <c r="S202" s="651"/>
      <c r="T202" s="651"/>
      <c r="U202" s="651"/>
      <c r="V202" s="651"/>
      <c r="W202" s="651"/>
      <c r="X202" s="651"/>
      <c r="Y202" s="651"/>
      <c r="Z202" s="651"/>
      <c r="AA202" s="651"/>
      <c r="AB202" s="652"/>
      <c r="AD202" s="12"/>
      <c r="AE202" s="12"/>
      <c r="AF202" s="12"/>
      <c r="AG202" s="12"/>
      <c r="AH202" s="12"/>
      <c r="AI202" s="12"/>
      <c r="AJ202" s="12"/>
      <c r="AK202" s="128" t="s">
        <v>159</v>
      </c>
      <c r="AL202" s="12"/>
      <c r="AM202" s="108"/>
      <c r="AN202" s="108"/>
      <c r="AO202" s="108"/>
      <c r="AP202" s="12"/>
      <c r="AQ202" s="12"/>
      <c r="AR202" s="12"/>
      <c r="AS202" s="110"/>
    </row>
    <row r="203" spans="1:59" ht="25.5" customHeight="1">
      <c r="A203" s="129"/>
      <c r="B203" s="130"/>
      <c r="C203" s="130"/>
      <c r="D203" s="130"/>
      <c r="E203" s="130"/>
      <c r="F203" s="131"/>
      <c r="G203" s="130"/>
      <c r="H203" s="130"/>
      <c r="I203" s="130"/>
      <c r="J203" s="130"/>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3"/>
      <c r="AL203" s="132"/>
      <c r="AM203" s="134"/>
      <c r="AN203" s="134"/>
      <c r="AO203" s="134"/>
      <c r="AP203" s="132"/>
      <c r="AQ203" s="132"/>
      <c r="AR203" s="132"/>
      <c r="AS203" s="135"/>
    </row>
    <row r="204" spans="1:59" ht="17.25" customHeight="1">
      <c r="A204" s="112"/>
      <c r="B204" s="112"/>
      <c r="C204" s="112"/>
      <c r="D204" s="112"/>
      <c r="E204" s="112"/>
      <c r="F204" s="118"/>
      <c r="G204" s="112"/>
      <c r="H204" s="112"/>
      <c r="I204" s="112"/>
      <c r="J204" s="1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8"/>
      <c r="AL204" s="12"/>
      <c r="AM204" s="108"/>
      <c r="AN204" s="108"/>
      <c r="AO204" s="108"/>
      <c r="AP204" s="12"/>
      <c r="AQ204" s="12"/>
      <c r="AR204" s="12"/>
      <c r="AS204" s="12"/>
    </row>
    <row r="205" spans="1:59" ht="17.25" customHeight="1">
      <c r="A205" s="112"/>
      <c r="B205" s="112"/>
      <c r="C205" s="112"/>
      <c r="D205" s="112"/>
      <c r="E205" s="112"/>
      <c r="F205" s="118"/>
      <c r="G205" s="112"/>
      <c r="H205" s="112"/>
      <c r="I205" s="112"/>
      <c r="J205" s="112"/>
      <c r="AK205" s="136"/>
      <c r="AM205" s="92"/>
      <c r="AN205" s="92"/>
      <c r="AO205" s="92"/>
      <c r="AU205" s="12"/>
    </row>
    <row r="206" spans="1:59" ht="25.5" customHeight="1">
      <c r="A206" s="799" t="s">
        <v>225</v>
      </c>
      <c r="B206" s="800"/>
      <c r="C206" s="800"/>
      <c r="D206" s="800"/>
      <c r="E206" s="800"/>
      <c r="F206" s="800"/>
      <c r="G206" s="800"/>
      <c r="H206" s="800"/>
      <c r="I206" s="801"/>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U206" s="167" t="s">
        <v>112</v>
      </c>
      <c r="AV206" s="168"/>
      <c r="AW206" s="168"/>
      <c r="AX206" s="168"/>
      <c r="AY206" s="168"/>
      <c r="AZ206" s="169"/>
      <c r="BA206" s="168"/>
      <c r="BB206" s="168"/>
      <c r="BC206" s="169"/>
      <c r="BD206" s="168"/>
      <c r="BE206" s="168"/>
      <c r="BF206" s="169"/>
      <c r="BG206" s="170"/>
    </row>
    <row r="207" spans="1:59" ht="17.25" customHeight="1">
      <c r="A207" s="802"/>
      <c r="B207" s="803"/>
      <c r="C207" s="803"/>
      <c r="D207" s="803"/>
      <c r="E207" s="803"/>
      <c r="F207" s="803"/>
      <c r="G207" s="803"/>
      <c r="H207" s="803"/>
      <c r="I207" s="804"/>
      <c r="J207" s="101"/>
      <c r="K207" s="101"/>
      <c r="L207" s="101"/>
      <c r="M207" s="101"/>
      <c r="N207" s="101"/>
      <c r="O207" s="101"/>
      <c r="P207" s="101"/>
      <c r="Q207" s="101"/>
      <c r="R207" s="101"/>
      <c r="S207" s="101"/>
      <c r="T207" s="101"/>
      <c r="U207" s="101"/>
      <c r="V207" s="101"/>
      <c r="W207" s="101"/>
      <c r="X207" s="102"/>
      <c r="Y207" s="102"/>
      <c r="Z207" s="102"/>
      <c r="AA207" s="102"/>
      <c r="AB207" s="102"/>
      <c r="AC207" s="102"/>
      <c r="AD207" s="102"/>
      <c r="AE207" s="103"/>
      <c r="AF207" s="102"/>
      <c r="AG207" s="102"/>
      <c r="AH207" s="102"/>
      <c r="AI207" s="102"/>
      <c r="AJ207" s="102"/>
      <c r="AK207" s="102"/>
      <c r="AL207" s="102"/>
      <c r="AM207" s="102"/>
      <c r="AN207" s="102"/>
      <c r="AO207" s="102"/>
      <c r="AP207" s="104"/>
      <c r="AQ207" s="104"/>
      <c r="AR207" s="104"/>
      <c r="AS207" s="105"/>
      <c r="AU207" s="171"/>
      <c r="AV207" s="172"/>
      <c r="AW207" s="172"/>
      <c r="AX207" s="172"/>
      <c r="AY207" s="172"/>
      <c r="AZ207" s="172"/>
      <c r="BA207" s="172"/>
      <c r="BB207" s="172"/>
      <c r="BC207" s="172"/>
      <c r="BD207" s="172"/>
      <c r="BE207" s="172"/>
      <c r="BF207" s="172"/>
      <c r="BG207" s="173"/>
    </row>
    <row r="208" spans="1:59" ht="28.5" customHeight="1">
      <c r="A208" s="106"/>
      <c r="B208" s="107" t="s">
        <v>94</v>
      </c>
      <c r="C208" s="279"/>
      <c r="D208" s="279"/>
      <c r="E208" s="279"/>
      <c r="F208" s="12"/>
      <c r="G208" s="340"/>
      <c r="H208" s="12"/>
      <c r="I208" s="340"/>
      <c r="J208" s="340"/>
      <c r="K208" s="340"/>
      <c r="L208" s="340"/>
      <c r="M208" s="340"/>
      <c r="N208" s="340"/>
      <c r="O208" s="340"/>
      <c r="P208" s="340"/>
      <c r="Q208" s="340"/>
      <c r="R208" s="340"/>
      <c r="S208" s="340"/>
      <c r="T208" s="340"/>
      <c r="U208" s="340"/>
      <c r="V208" s="340"/>
      <c r="W208" s="340"/>
      <c r="X208" s="340"/>
      <c r="Y208" s="340"/>
      <c r="Z208" s="340"/>
      <c r="AA208" s="335"/>
      <c r="AB208" s="108"/>
      <c r="AC208" s="108"/>
      <c r="AD208" s="108"/>
      <c r="AE208" s="107" t="s">
        <v>101</v>
      </c>
      <c r="AF208" s="108"/>
      <c r="AG208" s="108"/>
      <c r="AH208" s="108"/>
      <c r="AI208" s="108"/>
      <c r="AJ208" s="108"/>
      <c r="AK208" s="108"/>
      <c r="AL208" s="108"/>
      <c r="AM208" s="108"/>
      <c r="AN208" s="108"/>
      <c r="AO208" s="108"/>
      <c r="AP208" s="108"/>
      <c r="AQ208" s="108"/>
      <c r="AR208" s="108"/>
      <c r="AS208" s="109"/>
      <c r="AT208" s="12"/>
      <c r="AU208" s="171"/>
      <c r="AV208" s="172" t="s">
        <v>114</v>
      </c>
      <c r="AW208" s="172"/>
      <c r="AX208" s="172"/>
      <c r="AY208" s="172" t="s">
        <v>18</v>
      </c>
      <c r="AZ208" s="172"/>
      <c r="BA208" s="172"/>
      <c r="BB208" s="172"/>
      <c r="BC208" s="172"/>
      <c r="BD208" s="172"/>
      <c r="BE208" s="172"/>
      <c r="BF208" s="172"/>
      <c r="BG208" s="173"/>
    </row>
    <row r="209" spans="1:59" ht="25.5" customHeight="1">
      <c r="A209" s="106"/>
      <c r="B209" s="595" t="s">
        <v>99</v>
      </c>
      <c r="C209" s="638"/>
      <c r="D209" s="638"/>
      <c r="E209" s="639"/>
      <c r="F209" s="688" t="s">
        <v>97</v>
      </c>
      <c r="G209" s="688"/>
      <c r="H209" s="653"/>
      <c r="I209" s="653"/>
      <c r="J209" s="655" t="s">
        <v>40</v>
      </c>
      <c r="K209" s="655"/>
      <c r="L209" s="653"/>
      <c r="M209" s="653"/>
      <c r="N209" s="655" t="s">
        <v>41</v>
      </c>
      <c r="O209" s="656"/>
      <c r="P209" s="659" t="s">
        <v>42</v>
      </c>
      <c r="Q209" s="656"/>
      <c r="R209" s="661" t="s">
        <v>98</v>
      </c>
      <c r="S209" s="661"/>
      <c r="T209" s="653"/>
      <c r="U209" s="653"/>
      <c r="V209" s="655" t="s">
        <v>40</v>
      </c>
      <c r="W209" s="655"/>
      <c r="X209" s="653"/>
      <c r="Y209" s="653"/>
      <c r="Z209" s="655" t="s">
        <v>41</v>
      </c>
      <c r="AA209" s="656"/>
      <c r="AB209" s="12"/>
      <c r="AC209" s="12"/>
      <c r="AD209" s="12"/>
      <c r="AE209" s="595" t="s">
        <v>164</v>
      </c>
      <c r="AF209" s="587"/>
      <c r="AG209" s="587"/>
      <c r="AH209" s="587"/>
      <c r="AI209" s="588"/>
      <c r="AJ209" s="665">
        <f>ROUNDDOWN(AY209/60,0)</f>
        <v>0</v>
      </c>
      <c r="AK209" s="665"/>
      <c r="AL209" s="795" t="s">
        <v>88</v>
      </c>
      <c r="AM209" s="795"/>
      <c r="AN209" s="665">
        <f>AY209-AJ209*60</f>
        <v>0</v>
      </c>
      <c r="AO209" s="665"/>
      <c r="AP209" s="655" t="s">
        <v>41</v>
      </c>
      <c r="AQ209" s="656"/>
      <c r="AR209" s="108"/>
      <c r="AS209" s="110"/>
      <c r="AT209" s="699"/>
      <c r="AU209" s="694" t="s">
        <v>45</v>
      </c>
      <c r="AV209" s="695">
        <f>T209*60+X209</f>
        <v>0</v>
      </c>
      <c r="AW209" s="172"/>
      <c r="AX209" s="689" t="s">
        <v>247</v>
      </c>
      <c r="AY209" s="695">
        <f>(T209*60+X209)-(H209*60+L209)</f>
        <v>0</v>
      </c>
      <c r="AZ209" s="172"/>
      <c r="BA209" s="172"/>
      <c r="BB209" s="172"/>
      <c r="BC209" s="172"/>
      <c r="BD209" s="172"/>
      <c r="BE209" s="172"/>
      <c r="BF209" s="172"/>
      <c r="BG209" s="173"/>
    </row>
    <row r="210" spans="1:59" ht="25.5" customHeight="1">
      <c r="A210" s="106"/>
      <c r="B210" s="640"/>
      <c r="C210" s="641"/>
      <c r="D210" s="641"/>
      <c r="E210" s="642"/>
      <c r="F210" s="688"/>
      <c r="G210" s="688"/>
      <c r="H210" s="654"/>
      <c r="I210" s="654"/>
      <c r="J210" s="657"/>
      <c r="K210" s="657"/>
      <c r="L210" s="654"/>
      <c r="M210" s="654"/>
      <c r="N210" s="657"/>
      <c r="O210" s="658"/>
      <c r="P210" s="660"/>
      <c r="Q210" s="658"/>
      <c r="R210" s="662"/>
      <c r="S210" s="662"/>
      <c r="T210" s="654"/>
      <c r="U210" s="654"/>
      <c r="V210" s="657"/>
      <c r="W210" s="657"/>
      <c r="X210" s="654"/>
      <c r="Y210" s="654"/>
      <c r="Z210" s="657"/>
      <c r="AA210" s="658"/>
      <c r="AB210" s="12"/>
      <c r="AC210" s="12"/>
      <c r="AD210" s="12"/>
      <c r="AE210" s="599"/>
      <c r="AF210" s="593"/>
      <c r="AG210" s="593"/>
      <c r="AH210" s="593"/>
      <c r="AI210" s="594"/>
      <c r="AJ210" s="666"/>
      <c r="AK210" s="666"/>
      <c r="AL210" s="796"/>
      <c r="AM210" s="796"/>
      <c r="AN210" s="666"/>
      <c r="AO210" s="666"/>
      <c r="AP210" s="657"/>
      <c r="AQ210" s="658"/>
      <c r="AR210" s="108"/>
      <c r="AS210" s="110"/>
      <c r="AT210" s="699"/>
      <c r="AU210" s="694"/>
      <c r="AV210" s="696"/>
      <c r="AW210" s="172"/>
      <c r="AX210" s="689"/>
      <c r="AY210" s="696"/>
      <c r="AZ210" s="172"/>
      <c r="BA210" s="172"/>
      <c r="BB210" s="172"/>
      <c r="BC210" s="172"/>
      <c r="BD210" s="172"/>
      <c r="BE210" s="172"/>
      <c r="BF210" s="172"/>
      <c r="BG210" s="173"/>
    </row>
    <row r="211" spans="1:59" ht="25.5" customHeight="1" thickBot="1">
      <c r="A211" s="106"/>
      <c r="B211" s="111"/>
      <c r="C211" s="111"/>
      <c r="D211" s="111"/>
      <c r="E211" s="111"/>
      <c r="F211" s="112"/>
      <c r="G211" s="112"/>
      <c r="H211" s="338"/>
      <c r="I211" s="112"/>
      <c r="J211" s="112"/>
      <c r="K211" s="112"/>
      <c r="L211" s="112"/>
      <c r="M211" s="112"/>
      <c r="N211" s="112"/>
      <c r="O211" s="112"/>
      <c r="P211" s="112"/>
      <c r="Q211" s="112"/>
      <c r="R211" s="112"/>
      <c r="S211" s="112"/>
      <c r="T211" s="112"/>
      <c r="U211" s="112"/>
      <c r="V211" s="112"/>
      <c r="W211" s="112"/>
      <c r="X211" s="108"/>
      <c r="Y211" s="108"/>
      <c r="Z211" s="340"/>
      <c r="AA211" s="335"/>
      <c r="AB211" s="108"/>
      <c r="AC211" s="108"/>
      <c r="AD211" s="108"/>
      <c r="AE211" s="108"/>
      <c r="AF211" s="108"/>
      <c r="AG211" s="108"/>
      <c r="AH211" s="108"/>
      <c r="AI211" s="108"/>
      <c r="AJ211" s="218"/>
      <c r="AK211" s="108"/>
      <c r="AL211" s="108"/>
      <c r="AM211" s="108"/>
      <c r="AN211" s="108"/>
      <c r="AO211" s="108"/>
      <c r="AP211" s="108"/>
      <c r="AQ211" s="108"/>
      <c r="AR211" s="108"/>
      <c r="AS211" s="110"/>
      <c r="AU211" s="171"/>
      <c r="AV211" s="176"/>
      <c r="AW211" s="176"/>
      <c r="AX211" s="176"/>
      <c r="AY211" s="176"/>
      <c r="AZ211" s="176"/>
      <c r="BA211" s="176"/>
      <c r="BB211" s="176"/>
      <c r="BC211" s="176"/>
      <c r="BD211" s="176"/>
      <c r="BE211" s="176"/>
      <c r="BF211" s="176"/>
      <c r="BG211" s="177"/>
    </row>
    <row r="212" spans="1:59" s="12" customFormat="1" ht="25.5" customHeight="1">
      <c r="A212" s="106"/>
      <c r="B212" s="114" t="s">
        <v>245</v>
      </c>
      <c r="C212" s="279"/>
      <c r="D212" s="279"/>
      <c r="E212" s="279"/>
      <c r="F212" s="340"/>
      <c r="G212" s="340"/>
      <c r="H212" s="340"/>
      <c r="I212" s="340"/>
      <c r="J212" s="340"/>
      <c r="K212" s="340"/>
      <c r="L212" s="340"/>
      <c r="M212" s="340"/>
      <c r="N212" s="340"/>
      <c r="O212" s="340"/>
      <c r="P212" s="340"/>
      <c r="Q212" s="340"/>
      <c r="R212" s="340"/>
      <c r="S212" s="340"/>
      <c r="T212" s="340"/>
      <c r="U212" s="340"/>
      <c r="V212" s="340"/>
      <c r="W212" s="335"/>
      <c r="X212" s="108"/>
      <c r="Y212" s="108"/>
      <c r="Z212" s="340"/>
      <c r="AA212" s="335"/>
      <c r="AB212" s="108"/>
      <c r="AC212" s="108"/>
      <c r="AD212" s="108"/>
      <c r="AE212" s="107" t="s">
        <v>100</v>
      </c>
      <c r="AF212" s="108"/>
      <c r="AG212" s="108"/>
      <c r="AH212" s="108"/>
      <c r="AI212" s="108"/>
      <c r="AJ212" s="108"/>
      <c r="AK212" s="108"/>
      <c r="AL212" s="108"/>
      <c r="AM212" s="108"/>
      <c r="AN212" s="108"/>
      <c r="AO212" s="108"/>
      <c r="AP212" s="108"/>
      <c r="AQ212" s="108"/>
      <c r="AR212" s="108"/>
      <c r="AS212" s="110"/>
      <c r="AU212" s="674" t="s">
        <v>272</v>
      </c>
      <c r="AV212" s="169" t="s">
        <v>220</v>
      </c>
      <c r="AW212" s="169"/>
      <c r="AX212" s="169"/>
      <c r="AY212" s="169" t="s">
        <v>291</v>
      </c>
      <c r="AZ212" s="169"/>
      <c r="BA212" s="167"/>
      <c r="BB212" s="225" t="s">
        <v>139</v>
      </c>
      <c r="BC212" s="169"/>
      <c r="BD212" s="169"/>
      <c r="BE212" s="169"/>
      <c r="BF212" s="169"/>
      <c r="BG212" s="175"/>
    </row>
    <row r="213" spans="1:59" s="8" customFormat="1" ht="25.5" customHeight="1" thickBot="1">
      <c r="A213" s="221"/>
      <c r="B213" s="209" t="s">
        <v>254</v>
      </c>
      <c r="C213" s="209"/>
      <c r="D213" s="209"/>
      <c r="E213" s="209"/>
      <c r="F213" s="209"/>
      <c r="G213" s="209"/>
      <c r="H213" s="209"/>
      <c r="I213" s="209"/>
      <c r="J213" s="209"/>
      <c r="K213" s="209"/>
      <c r="L213" s="209"/>
      <c r="M213" s="209"/>
      <c r="N213" s="209"/>
      <c r="O213" s="211"/>
      <c r="P213" s="209"/>
      <c r="Q213" s="209"/>
      <c r="R213" s="209"/>
      <c r="S213" s="209"/>
      <c r="T213" s="209"/>
      <c r="U213" s="222"/>
      <c r="V213" s="209"/>
      <c r="W213" s="209"/>
      <c r="X213" s="223"/>
      <c r="Y213" s="223"/>
      <c r="Z213" s="340"/>
      <c r="AA213" s="335"/>
      <c r="AB213" s="223"/>
      <c r="AC213" s="223"/>
      <c r="AD213" s="223"/>
      <c r="AE213" s="209" t="s">
        <v>254</v>
      </c>
      <c r="AF213" s="211"/>
      <c r="AG213" s="210"/>
      <c r="AH213" s="210"/>
      <c r="AI213" s="210"/>
      <c r="AJ213" s="210"/>
      <c r="AK213" s="210"/>
      <c r="AL213" s="210"/>
      <c r="AM213" s="210"/>
      <c r="AN213" s="223"/>
      <c r="AO213" s="223"/>
      <c r="AP213" s="223"/>
      <c r="AQ213" s="137"/>
      <c r="AR213" s="223"/>
      <c r="AS213" s="224"/>
      <c r="AU213" s="675"/>
      <c r="AV213" s="172" t="s">
        <v>140</v>
      </c>
      <c r="AW213" s="174"/>
      <c r="AX213" s="172"/>
      <c r="AY213" s="228" t="s">
        <v>249</v>
      </c>
      <c r="AZ213" s="174"/>
      <c r="BA213" s="243"/>
      <c r="BB213" s="226" t="s">
        <v>221</v>
      </c>
      <c r="BC213" s="174"/>
      <c r="BD213" s="172"/>
      <c r="BE213" s="172" t="s">
        <v>96</v>
      </c>
      <c r="BF213" s="172"/>
      <c r="BG213" s="173"/>
    </row>
    <row r="214" spans="1:59" ht="25.5" customHeight="1">
      <c r="A214" s="106"/>
      <c r="B214" s="595" t="s">
        <v>109</v>
      </c>
      <c r="C214" s="638"/>
      <c r="D214" s="638"/>
      <c r="E214" s="639"/>
      <c r="F214" s="688" t="s">
        <v>97</v>
      </c>
      <c r="G214" s="688"/>
      <c r="H214" s="663"/>
      <c r="I214" s="653"/>
      <c r="J214" s="655" t="s">
        <v>40</v>
      </c>
      <c r="K214" s="655"/>
      <c r="L214" s="653"/>
      <c r="M214" s="653"/>
      <c r="N214" s="655" t="s">
        <v>41</v>
      </c>
      <c r="O214" s="656"/>
      <c r="P214" s="659" t="s">
        <v>42</v>
      </c>
      <c r="Q214" s="656"/>
      <c r="R214" s="661" t="s">
        <v>98</v>
      </c>
      <c r="S214" s="661"/>
      <c r="T214" s="663"/>
      <c r="U214" s="653"/>
      <c r="V214" s="655" t="s">
        <v>40</v>
      </c>
      <c r="W214" s="655"/>
      <c r="X214" s="653"/>
      <c r="Y214" s="653"/>
      <c r="Z214" s="655" t="s">
        <v>41</v>
      </c>
      <c r="AA214" s="656"/>
      <c r="AB214" s="108"/>
      <c r="AC214" s="108"/>
      <c r="AD214" s="108"/>
      <c r="AE214" s="681" t="s">
        <v>165</v>
      </c>
      <c r="AF214" s="655"/>
      <c r="AG214" s="655"/>
      <c r="AH214" s="655"/>
      <c r="AI214" s="656"/>
      <c r="AJ214" s="682">
        <f>ROUNDDOWN(BE214/60,0)</f>
        <v>0</v>
      </c>
      <c r="AK214" s="665"/>
      <c r="AL214" s="655" t="s">
        <v>40</v>
      </c>
      <c r="AM214" s="655"/>
      <c r="AN214" s="665">
        <f>BE214-AJ214*60</f>
        <v>0</v>
      </c>
      <c r="AO214" s="665"/>
      <c r="AP214" s="655" t="s">
        <v>41</v>
      </c>
      <c r="AQ214" s="656"/>
      <c r="AR214" s="108"/>
      <c r="AS214" s="115"/>
      <c r="AU214" s="694" t="s">
        <v>137</v>
      </c>
      <c r="AV214" s="695">
        <f>T214*60+X214</f>
        <v>0</v>
      </c>
      <c r="AW214" s="697"/>
      <c r="AX214" s="689" t="s">
        <v>138</v>
      </c>
      <c r="AY214" s="695">
        <f>20*60</f>
        <v>1200</v>
      </c>
      <c r="AZ214" s="172"/>
      <c r="BA214" s="694" t="s">
        <v>46</v>
      </c>
      <c r="BB214" s="695">
        <f>IF(AV214&lt;=AY214,AY214,AV209)</f>
        <v>1200</v>
      </c>
      <c r="BC214" s="698"/>
      <c r="BD214" s="689" t="s">
        <v>248</v>
      </c>
      <c r="BE214" s="690">
        <f>IF(AV209-BB214&gt;0,AV209-BB214,0)</f>
        <v>0</v>
      </c>
      <c r="BF214" s="692" t="s">
        <v>136</v>
      </c>
      <c r="BG214" s="693"/>
    </row>
    <row r="215" spans="1:59" ht="25.5" customHeight="1">
      <c r="A215" s="106"/>
      <c r="B215" s="640"/>
      <c r="C215" s="641"/>
      <c r="D215" s="641"/>
      <c r="E215" s="642"/>
      <c r="F215" s="688"/>
      <c r="G215" s="688"/>
      <c r="H215" s="664"/>
      <c r="I215" s="654"/>
      <c r="J215" s="657"/>
      <c r="K215" s="657"/>
      <c r="L215" s="654"/>
      <c r="M215" s="654"/>
      <c r="N215" s="657"/>
      <c r="O215" s="658"/>
      <c r="P215" s="660"/>
      <c r="Q215" s="658"/>
      <c r="R215" s="662"/>
      <c r="S215" s="662"/>
      <c r="T215" s="664"/>
      <c r="U215" s="654"/>
      <c r="V215" s="657"/>
      <c r="W215" s="657"/>
      <c r="X215" s="654"/>
      <c r="Y215" s="654"/>
      <c r="Z215" s="657"/>
      <c r="AA215" s="658"/>
      <c r="AB215" s="12"/>
      <c r="AC215" s="12"/>
      <c r="AD215" s="12"/>
      <c r="AE215" s="660"/>
      <c r="AF215" s="657"/>
      <c r="AG215" s="657"/>
      <c r="AH215" s="657"/>
      <c r="AI215" s="658"/>
      <c r="AJ215" s="683"/>
      <c r="AK215" s="666"/>
      <c r="AL215" s="657"/>
      <c r="AM215" s="657"/>
      <c r="AN215" s="666"/>
      <c r="AO215" s="666"/>
      <c r="AP215" s="657"/>
      <c r="AQ215" s="658"/>
      <c r="AR215" s="108"/>
      <c r="AS215" s="115"/>
      <c r="AU215" s="694"/>
      <c r="AV215" s="696"/>
      <c r="AW215" s="697"/>
      <c r="AX215" s="689"/>
      <c r="AY215" s="696"/>
      <c r="AZ215" s="172"/>
      <c r="BA215" s="694"/>
      <c r="BB215" s="696"/>
      <c r="BC215" s="698"/>
      <c r="BD215" s="689"/>
      <c r="BE215" s="691"/>
      <c r="BF215" s="692"/>
      <c r="BG215" s="693"/>
    </row>
    <row r="216" spans="1:59" s="8" customFormat="1" ht="25.5" customHeight="1">
      <c r="A216" s="221"/>
      <c r="B216" s="209" t="s">
        <v>246</v>
      </c>
      <c r="C216" s="209"/>
      <c r="D216" s="209"/>
      <c r="E216" s="209"/>
      <c r="F216" s="209"/>
      <c r="G216" s="209"/>
      <c r="H216" s="209"/>
      <c r="I216" s="209"/>
      <c r="J216" s="209"/>
      <c r="K216" s="209"/>
      <c r="L216" s="209"/>
      <c r="M216" s="209"/>
      <c r="N216" s="209"/>
      <c r="O216" s="211"/>
      <c r="P216" s="209"/>
      <c r="Q216" s="209"/>
      <c r="R216" s="209"/>
      <c r="S216" s="209"/>
      <c r="T216" s="209"/>
      <c r="U216" s="222"/>
      <c r="V216" s="209"/>
      <c r="W216" s="209"/>
      <c r="X216" s="223"/>
      <c r="Y216" s="223"/>
      <c r="Z216" s="340"/>
      <c r="AA216" s="335"/>
      <c r="AB216" s="223"/>
      <c r="AC216" s="223"/>
      <c r="AD216" s="223"/>
      <c r="AE216" s="209" t="s">
        <v>246</v>
      </c>
      <c r="AF216" s="211"/>
      <c r="AG216" s="210"/>
      <c r="AH216" s="210"/>
      <c r="AI216" s="210"/>
      <c r="AJ216" s="210"/>
      <c r="AK216" s="210"/>
      <c r="AL216" s="210"/>
      <c r="AM216" s="210"/>
      <c r="AN216" s="223"/>
      <c r="AO216" s="223"/>
      <c r="AP216" s="223"/>
      <c r="AQ216" s="137"/>
      <c r="AR216" s="223"/>
      <c r="AS216" s="224"/>
      <c r="AU216" s="242"/>
      <c r="AV216" s="172"/>
      <c r="AW216" s="172"/>
      <c r="AX216" s="172"/>
      <c r="AY216" s="172"/>
      <c r="AZ216" s="172"/>
      <c r="BA216" s="219" t="s">
        <v>141</v>
      </c>
      <c r="BB216" s="172"/>
      <c r="BC216" s="172"/>
      <c r="BD216" s="172"/>
      <c r="BE216" s="172"/>
      <c r="BF216" s="172"/>
      <c r="BG216" s="173"/>
    </row>
    <row r="217" spans="1:59" ht="25.5" customHeight="1" thickBot="1">
      <c r="A217" s="106"/>
      <c r="B217" s="595" t="s">
        <v>109</v>
      </c>
      <c r="C217" s="638"/>
      <c r="D217" s="638"/>
      <c r="E217" s="639"/>
      <c r="F217" s="688" t="s">
        <v>97</v>
      </c>
      <c r="G217" s="688"/>
      <c r="H217" s="663"/>
      <c r="I217" s="653"/>
      <c r="J217" s="655" t="s">
        <v>40</v>
      </c>
      <c r="K217" s="655"/>
      <c r="L217" s="653"/>
      <c r="M217" s="653"/>
      <c r="N217" s="655" t="s">
        <v>41</v>
      </c>
      <c r="O217" s="656"/>
      <c r="P217" s="659" t="s">
        <v>42</v>
      </c>
      <c r="Q217" s="656"/>
      <c r="R217" s="661" t="s">
        <v>98</v>
      </c>
      <c r="S217" s="661"/>
      <c r="T217" s="663"/>
      <c r="U217" s="653"/>
      <c r="V217" s="655" t="s">
        <v>40</v>
      </c>
      <c r="W217" s="655"/>
      <c r="X217" s="653"/>
      <c r="Y217" s="653"/>
      <c r="Z217" s="655" t="s">
        <v>41</v>
      </c>
      <c r="AA217" s="656"/>
      <c r="AB217" s="108"/>
      <c r="AC217" s="108"/>
      <c r="AD217" s="108"/>
      <c r="AE217" s="681" t="s">
        <v>165</v>
      </c>
      <c r="AF217" s="655"/>
      <c r="AG217" s="655"/>
      <c r="AH217" s="655"/>
      <c r="AI217" s="656"/>
      <c r="AJ217" s="682">
        <f>ROUNDDOWN(BE220/60,0)</f>
        <v>0</v>
      </c>
      <c r="AK217" s="665"/>
      <c r="AL217" s="655" t="s">
        <v>40</v>
      </c>
      <c r="AM217" s="655"/>
      <c r="AN217" s="665">
        <f>BE220-AJ217*60</f>
        <v>0</v>
      </c>
      <c r="AO217" s="665"/>
      <c r="AP217" s="655" t="s">
        <v>41</v>
      </c>
      <c r="AQ217" s="656"/>
      <c r="AR217" s="108"/>
      <c r="AS217" s="115"/>
      <c r="AU217" s="171"/>
      <c r="AV217" s="244"/>
      <c r="AW217" s="176"/>
      <c r="AX217" s="176"/>
      <c r="AY217" s="176"/>
      <c r="AZ217" s="176"/>
      <c r="BA217" s="220" t="s">
        <v>258</v>
      </c>
      <c r="BB217" s="244"/>
      <c r="BC217" s="244"/>
      <c r="BD217" s="244"/>
      <c r="BE217" s="244"/>
      <c r="BF217" s="244"/>
      <c r="BG217" s="177"/>
    </row>
    <row r="218" spans="1:59" ht="25.5" customHeight="1">
      <c r="A218" s="106"/>
      <c r="B218" s="640"/>
      <c r="C218" s="641"/>
      <c r="D218" s="641"/>
      <c r="E218" s="642"/>
      <c r="F218" s="688"/>
      <c r="G218" s="688"/>
      <c r="H218" s="664"/>
      <c r="I218" s="654"/>
      <c r="J218" s="657"/>
      <c r="K218" s="657"/>
      <c r="L218" s="654"/>
      <c r="M218" s="654"/>
      <c r="N218" s="657"/>
      <c r="O218" s="658"/>
      <c r="P218" s="660"/>
      <c r="Q218" s="658"/>
      <c r="R218" s="662"/>
      <c r="S218" s="662"/>
      <c r="T218" s="664"/>
      <c r="U218" s="654"/>
      <c r="V218" s="657"/>
      <c r="W218" s="657"/>
      <c r="X218" s="654"/>
      <c r="Y218" s="654"/>
      <c r="Z218" s="657"/>
      <c r="AA218" s="658"/>
      <c r="AB218" s="12"/>
      <c r="AC218" s="12"/>
      <c r="AD218" s="12"/>
      <c r="AE218" s="660"/>
      <c r="AF218" s="657"/>
      <c r="AG218" s="657"/>
      <c r="AH218" s="657"/>
      <c r="AI218" s="658"/>
      <c r="AJ218" s="683"/>
      <c r="AK218" s="666"/>
      <c r="AL218" s="657"/>
      <c r="AM218" s="657"/>
      <c r="AN218" s="666"/>
      <c r="AO218" s="666"/>
      <c r="AP218" s="657"/>
      <c r="AQ218" s="658"/>
      <c r="AR218" s="108"/>
      <c r="AS218" s="115"/>
      <c r="AU218" s="674" t="s">
        <v>275</v>
      </c>
      <c r="AV218" s="232" t="s">
        <v>220</v>
      </c>
      <c r="AW218" s="232"/>
      <c r="AX218" s="232"/>
      <c r="AY218" s="169" t="s">
        <v>291</v>
      </c>
      <c r="AZ218" s="232"/>
      <c r="BA218" s="245"/>
      <c r="BB218" s="233" t="s">
        <v>139</v>
      </c>
      <c r="BC218" s="232"/>
      <c r="BD218" s="232"/>
      <c r="BE218" s="232"/>
      <c r="BF218" s="232"/>
      <c r="BG218" s="234"/>
    </row>
    <row r="219" spans="1:59" s="8" customFormat="1" ht="25.5" customHeight="1" thickBot="1">
      <c r="A219" s="221"/>
      <c r="B219" s="209" t="s">
        <v>274</v>
      </c>
      <c r="C219" s="209"/>
      <c r="D219" s="209"/>
      <c r="E219" s="209"/>
      <c r="F219" s="209"/>
      <c r="G219" s="209"/>
      <c r="H219" s="209"/>
      <c r="I219" s="209"/>
      <c r="J219" s="209"/>
      <c r="K219" s="209"/>
      <c r="L219" s="209"/>
      <c r="M219" s="209"/>
      <c r="N219" s="209"/>
      <c r="O219" s="211"/>
      <c r="P219" s="209"/>
      <c r="Q219" s="209"/>
      <c r="R219" s="209"/>
      <c r="S219" s="209"/>
      <c r="T219" s="209"/>
      <c r="U219" s="222"/>
      <c r="V219" s="209"/>
      <c r="W219" s="209"/>
      <c r="X219" s="223"/>
      <c r="Y219" s="223"/>
      <c r="Z219" s="340"/>
      <c r="AA219" s="335"/>
      <c r="AB219" s="223"/>
      <c r="AC219" s="223"/>
      <c r="AD219" s="223"/>
      <c r="AE219" s="209" t="s">
        <v>274</v>
      </c>
      <c r="AF219" s="211"/>
      <c r="AG219" s="210"/>
      <c r="AH219" s="210"/>
      <c r="AI219" s="210"/>
      <c r="AJ219" s="210"/>
      <c r="AK219" s="210"/>
      <c r="AL219" s="210"/>
      <c r="AM219" s="210"/>
      <c r="AN219" s="223"/>
      <c r="AO219" s="223"/>
      <c r="AP219" s="223"/>
      <c r="AQ219" s="137"/>
      <c r="AR219" s="223"/>
      <c r="AS219" s="224"/>
      <c r="AU219" s="675"/>
      <c r="AV219" s="228" t="s">
        <v>140</v>
      </c>
      <c r="AW219" s="235"/>
      <c r="AX219" s="228"/>
      <c r="AY219" s="228" t="s">
        <v>285</v>
      </c>
      <c r="AZ219" s="235"/>
      <c r="BA219" s="245"/>
      <c r="BB219" s="226" t="s">
        <v>221</v>
      </c>
      <c r="BC219" s="235"/>
      <c r="BD219" s="228"/>
      <c r="BE219" s="228" t="s">
        <v>96</v>
      </c>
      <c r="BF219" s="228"/>
      <c r="BG219" s="236"/>
    </row>
    <row r="220" spans="1:59" ht="25.5" customHeight="1">
      <c r="A220" s="106"/>
      <c r="B220" s="595" t="s">
        <v>109</v>
      </c>
      <c r="C220" s="638"/>
      <c r="D220" s="638"/>
      <c r="E220" s="639"/>
      <c r="F220" s="688" t="s">
        <v>97</v>
      </c>
      <c r="G220" s="688"/>
      <c r="H220" s="663"/>
      <c r="I220" s="653"/>
      <c r="J220" s="655" t="s">
        <v>40</v>
      </c>
      <c r="K220" s="655"/>
      <c r="L220" s="653"/>
      <c r="M220" s="653"/>
      <c r="N220" s="655" t="s">
        <v>41</v>
      </c>
      <c r="O220" s="656"/>
      <c r="P220" s="659" t="s">
        <v>42</v>
      </c>
      <c r="Q220" s="656"/>
      <c r="R220" s="661" t="s">
        <v>98</v>
      </c>
      <c r="S220" s="661"/>
      <c r="T220" s="663"/>
      <c r="U220" s="653"/>
      <c r="V220" s="655" t="s">
        <v>40</v>
      </c>
      <c r="W220" s="655"/>
      <c r="X220" s="653"/>
      <c r="Y220" s="653"/>
      <c r="Z220" s="655" t="s">
        <v>41</v>
      </c>
      <c r="AA220" s="656"/>
      <c r="AB220" s="108"/>
      <c r="AC220" s="108"/>
      <c r="AD220" s="108"/>
      <c r="AE220" s="681" t="s">
        <v>288</v>
      </c>
      <c r="AF220" s="655"/>
      <c r="AG220" s="655"/>
      <c r="AH220" s="655"/>
      <c r="AI220" s="656"/>
      <c r="AJ220" s="682">
        <f>ROUNDDOWN(BE226/60,0)</f>
        <v>0</v>
      </c>
      <c r="AK220" s="665"/>
      <c r="AL220" s="655" t="s">
        <v>40</v>
      </c>
      <c r="AM220" s="655"/>
      <c r="AN220" s="665">
        <f>BE226-AJ220*60</f>
        <v>0</v>
      </c>
      <c r="AO220" s="665"/>
      <c r="AP220" s="655" t="s">
        <v>41</v>
      </c>
      <c r="AQ220" s="656"/>
      <c r="AR220" s="108"/>
      <c r="AS220" s="115"/>
      <c r="AU220" s="680" t="s">
        <v>137</v>
      </c>
      <c r="AV220" s="632">
        <f>T217*60+X217</f>
        <v>0</v>
      </c>
      <c r="AW220" s="531"/>
      <c r="AX220" s="667" t="s">
        <v>138</v>
      </c>
      <c r="AY220" s="632">
        <f>IF(C229="☑",21*60,20*60)</f>
        <v>1200</v>
      </c>
      <c r="AZ220" s="228"/>
      <c r="BA220" s="680" t="s">
        <v>46</v>
      </c>
      <c r="BB220" s="632">
        <f>IF(AV220&lt;=AY220,AY220,AV209)</f>
        <v>1200</v>
      </c>
      <c r="BC220" s="537"/>
      <c r="BD220" s="667" t="s">
        <v>248</v>
      </c>
      <c r="BE220" s="668">
        <f>IF(AV209-BB220&gt;0,AV209-BB220,0)</f>
        <v>0</v>
      </c>
      <c r="BF220" s="670" t="s">
        <v>136</v>
      </c>
      <c r="BG220" s="671"/>
    </row>
    <row r="221" spans="1:59" ht="25.5" customHeight="1">
      <c r="A221" s="106"/>
      <c r="B221" s="640"/>
      <c r="C221" s="641"/>
      <c r="D221" s="641"/>
      <c r="E221" s="642"/>
      <c r="F221" s="688"/>
      <c r="G221" s="688"/>
      <c r="H221" s="664"/>
      <c r="I221" s="654"/>
      <c r="J221" s="657"/>
      <c r="K221" s="657"/>
      <c r="L221" s="654"/>
      <c r="M221" s="654"/>
      <c r="N221" s="657"/>
      <c r="O221" s="658"/>
      <c r="P221" s="660"/>
      <c r="Q221" s="658"/>
      <c r="R221" s="662"/>
      <c r="S221" s="662"/>
      <c r="T221" s="664"/>
      <c r="U221" s="654"/>
      <c r="V221" s="657"/>
      <c r="W221" s="657"/>
      <c r="X221" s="654"/>
      <c r="Y221" s="654"/>
      <c r="Z221" s="657"/>
      <c r="AA221" s="658"/>
      <c r="AB221" s="12"/>
      <c r="AC221" s="12"/>
      <c r="AD221" s="12"/>
      <c r="AE221" s="660"/>
      <c r="AF221" s="657"/>
      <c r="AG221" s="657"/>
      <c r="AH221" s="657"/>
      <c r="AI221" s="658"/>
      <c r="AJ221" s="683"/>
      <c r="AK221" s="666"/>
      <c r="AL221" s="657"/>
      <c r="AM221" s="657"/>
      <c r="AN221" s="666"/>
      <c r="AO221" s="666"/>
      <c r="AP221" s="657"/>
      <c r="AQ221" s="658"/>
      <c r="AR221" s="108"/>
      <c r="AS221" s="115"/>
      <c r="AU221" s="680"/>
      <c r="AV221" s="633"/>
      <c r="AW221" s="531"/>
      <c r="AX221" s="667"/>
      <c r="AY221" s="633"/>
      <c r="AZ221" s="228"/>
      <c r="BA221" s="680"/>
      <c r="BB221" s="633"/>
      <c r="BC221" s="537"/>
      <c r="BD221" s="667"/>
      <c r="BE221" s="669"/>
      <c r="BF221" s="670"/>
      <c r="BG221" s="671"/>
    </row>
    <row r="222" spans="1:59" ht="25.5" customHeight="1">
      <c r="A222" s="116"/>
      <c r="B222" s="111"/>
      <c r="C222" s="111"/>
      <c r="D222" s="111"/>
      <c r="E222" s="111"/>
      <c r="F222" s="12"/>
      <c r="G222" s="111"/>
      <c r="H222" s="338"/>
      <c r="I222" s="111"/>
      <c r="J222" s="111"/>
      <c r="K222" s="111"/>
      <c r="L222" s="111"/>
      <c r="M222" s="111"/>
      <c r="N222" s="111"/>
      <c r="O222" s="111"/>
      <c r="P222" s="117"/>
      <c r="Q222" s="111"/>
      <c r="R222" s="111"/>
      <c r="S222" s="111"/>
      <c r="T222" s="111"/>
      <c r="U222" s="111"/>
      <c r="V222" s="111"/>
      <c r="W222" s="111"/>
      <c r="X222" s="108"/>
      <c r="Y222" s="108"/>
      <c r="Z222" s="340"/>
      <c r="AA222" s="12"/>
      <c r="AB222" s="12"/>
      <c r="AC222" s="12"/>
      <c r="AD222" s="12"/>
      <c r="AE222" s="12"/>
      <c r="AF222" s="12"/>
      <c r="AG222" s="12"/>
      <c r="AH222" s="12"/>
      <c r="AI222" s="12"/>
      <c r="AJ222" s="218"/>
      <c r="AK222" s="12"/>
      <c r="AL222" s="12"/>
      <c r="AM222" s="12"/>
      <c r="AN222" s="12"/>
      <c r="AO222" s="12"/>
      <c r="AP222" s="12"/>
      <c r="AQ222" s="12"/>
      <c r="AR222" s="12"/>
      <c r="AS222" s="110"/>
      <c r="AU222" s="243"/>
      <c r="AV222" s="228"/>
      <c r="AW222" s="228"/>
      <c r="AX222" s="228"/>
      <c r="AY222" s="228"/>
      <c r="AZ222" s="228"/>
      <c r="BA222" s="237" t="s">
        <v>141</v>
      </c>
      <c r="BB222" s="228"/>
      <c r="BC222" s="228"/>
      <c r="BD222" s="228"/>
      <c r="BE222" s="228"/>
      <c r="BF222" s="228"/>
      <c r="BG222" s="236"/>
    </row>
    <row r="223" spans="1:59" ht="25.5" customHeight="1" thickBot="1">
      <c r="A223" s="116"/>
      <c r="B223" s="12"/>
      <c r="C223" s="119" t="s">
        <v>261</v>
      </c>
      <c r="D223" s="120"/>
      <c r="E223" s="120"/>
      <c r="F223" s="121"/>
      <c r="G223" s="120"/>
      <c r="H223" s="120"/>
      <c r="I223" s="120"/>
      <c r="J223" s="120"/>
      <c r="K223" s="120"/>
      <c r="L223" s="120"/>
      <c r="M223" s="120"/>
      <c r="N223" s="120"/>
      <c r="O223" s="120"/>
      <c r="P223" s="122"/>
      <c r="Q223" s="120"/>
      <c r="R223" s="120"/>
      <c r="S223" s="120"/>
      <c r="T223" s="120"/>
      <c r="U223" s="120"/>
      <c r="V223" s="120"/>
      <c r="W223" s="120"/>
      <c r="X223" s="123"/>
      <c r="Y223" s="123"/>
      <c r="Z223" s="123"/>
      <c r="AA223" s="121"/>
      <c r="AB223" s="124"/>
      <c r="AD223" s="12"/>
      <c r="AE223" s="107" t="s">
        <v>102</v>
      </c>
      <c r="AF223" s="12"/>
      <c r="AG223" s="12"/>
      <c r="AH223" s="12"/>
      <c r="AI223" s="12"/>
      <c r="AJ223" s="12"/>
      <c r="AK223" s="12"/>
      <c r="AL223" s="12"/>
      <c r="AM223" s="12"/>
      <c r="AN223" s="12"/>
      <c r="AO223" s="12"/>
      <c r="AP223" s="12"/>
      <c r="AQ223" s="12"/>
      <c r="AR223" s="12"/>
      <c r="AS223" s="110"/>
      <c r="AU223" s="246"/>
      <c r="AV223" s="247"/>
      <c r="AW223" s="238"/>
      <c r="AX223" s="238"/>
      <c r="AY223" s="238"/>
      <c r="AZ223" s="238"/>
      <c r="BA223" s="239" t="s">
        <v>250</v>
      </c>
      <c r="BB223" s="247"/>
      <c r="BC223" s="247"/>
      <c r="BD223" s="247"/>
      <c r="BE223" s="247"/>
      <c r="BF223" s="247"/>
      <c r="BG223" s="240"/>
    </row>
    <row r="224" spans="1:59" ht="25.5" customHeight="1">
      <c r="A224" s="116"/>
      <c r="B224" s="12"/>
      <c r="C224" s="125" t="s">
        <v>223</v>
      </c>
      <c r="D224" s="672" t="s">
        <v>152</v>
      </c>
      <c r="E224" s="672"/>
      <c r="F224" s="672"/>
      <c r="G224" s="672"/>
      <c r="H224" s="672"/>
      <c r="I224" s="672"/>
      <c r="J224" s="672"/>
      <c r="K224" s="672"/>
      <c r="L224" s="672"/>
      <c r="M224" s="672"/>
      <c r="N224" s="672"/>
      <c r="O224" s="672"/>
      <c r="P224" s="672"/>
      <c r="Q224" s="672"/>
      <c r="R224" s="672"/>
      <c r="S224" s="672"/>
      <c r="T224" s="672"/>
      <c r="U224" s="672"/>
      <c r="V224" s="672"/>
      <c r="W224" s="672"/>
      <c r="X224" s="672"/>
      <c r="Y224" s="672"/>
      <c r="Z224" s="672"/>
      <c r="AA224" s="672"/>
      <c r="AB224" s="673"/>
      <c r="AD224" s="12"/>
      <c r="AE224" s="209" t="s">
        <v>254</v>
      </c>
      <c r="AF224" s="12"/>
      <c r="AG224" s="12"/>
      <c r="AH224" s="12"/>
      <c r="AI224" s="12"/>
      <c r="AJ224" s="12"/>
      <c r="AK224" s="12"/>
      <c r="AL224" s="12"/>
      <c r="AM224" s="12"/>
      <c r="AN224" s="12"/>
      <c r="AO224" s="12"/>
      <c r="AP224" s="12"/>
      <c r="AQ224" s="12"/>
      <c r="AR224" s="12"/>
      <c r="AS224" s="110"/>
      <c r="AU224" s="674" t="s">
        <v>273</v>
      </c>
      <c r="AV224" s="232" t="s">
        <v>220</v>
      </c>
      <c r="AW224" s="232"/>
      <c r="AX224" s="232"/>
      <c r="AY224" s="169" t="s">
        <v>291</v>
      </c>
      <c r="AZ224" s="232"/>
      <c r="BA224" s="245"/>
      <c r="BB224" s="233" t="s">
        <v>139</v>
      </c>
      <c r="BC224" s="232"/>
      <c r="BD224" s="232"/>
      <c r="BE224" s="232"/>
      <c r="BF224" s="232"/>
      <c r="BG224" s="234"/>
    </row>
    <row r="225" spans="1:65" s="77" customFormat="1" ht="25.5" customHeight="1" thickBot="1">
      <c r="A225" s="116"/>
      <c r="B225" s="12"/>
      <c r="C225" s="126" t="s">
        <v>224</v>
      </c>
      <c r="D225" s="676" t="s">
        <v>286</v>
      </c>
      <c r="E225" s="676"/>
      <c r="F225" s="676"/>
      <c r="G225" s="676"/>
      <c r="H225" s="676"/>
      <c r="I225" s="676"/>
      <c r="J225" s="676"/>
      <c r="K225" s="676"/>
      <c r="L225" s="676"/>
      <c r="M225" s="676"/>
      <c r="N225" s="676"/>
      <c r="O225" s="676"/>
      <c r="P225" s="676"/>
      <c r="Q225" s="676"/>
      <c r="R225" s="676"/>
      <c r="S225" s="676"/>
      <c r="T225" s="676"/>
      <c r="U225" s="676"/>
      <c r="V225" s="676"/>
      <c r="W225" s="676"/>
      <c r="X225" s="676"/>
      <c r="Y225" s="676"/>
      <c r="Z225" s="676"/>
      <c r="AA225" s="676"/>
      <c r="AB225" s="677"/>
      <c r="AC225" s="1"/>
      <c r="AD225" s="12"/>
      <c r="AE225" s="595" t="s">
        <v>166</v>
      </c>
      <c r="AF225" s="638"/>
      <c r="AG225" s="638"/>
      <c r="AH225" s="638"/>
      <c r="AI225" s="638"/>
      <c r="AJ225" s="638"/>
      <c r="AK225" s="639"/>
      <c r="AL225" s="643">
        <f>IF(AY209=0,0,ROUNDUP(BE214/AY209,3))</f>
        <v>0</v>
      </c>
      <c r="AM225" s="644"/>
      <c r="AN225" s="644"/>
      <c r="AO225" s="644"/>
      <c r="AP225" s="644"/>
      <c r="AQ225" s="645"/>
      <c r="AR225" s="12"/>
      <c r="AS225" s="110"/>
      <c r="AU225" s="675"/>
      <c r="AV225" s="228" t="s">
        <v>140</v>
      </c>
      <c r="AW225" s="235"/>
      <c r="AX225" s="228"/>
      <c r="AY225" s="228" t="s">
        <v>276</v>
      </c>
      <c r="AZ225" s="235"/>
      <c r="BA225" s="245"/>
      <c r="BB225" s="226" t="s">
        <v>221</v>
      </c>
      <c r="BC225" s="235"/>
      <c r="BD225" s="228"/>
      <c r="BE225" s="228" t="s">
        <v>96</v>
      </c>
      <c r="BF225" s="228"/>
      <c r="BG225" s="236"/>
    </row>
    <row r="226" spans="1:65" ht="25.5" customHeight="1">
      <c r="A226" s="116"/>
      <c r="B226" s="12"/>
      <c r="C226" s="127"/>
      <c r="D226" s="678" t="s">
        <v>287</v>
      </c>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9"/>
      <c r="AD226" s="12"/>
      <c r="AE226" s="640"/>
      <c r="AF226" s="641"/>
      <c r="AG226" s="641"/>
      <c r="AH226" s="641"/>
      <c r="AI226" s="641"/>
      <c r="AJ226" s="641"/>
      <c r="AK226" s="642"/>
      <c r="AL226" s="646"/>
      <c r="AM226" s="647"/>
      <c r="AN226" s="647"/>
      <c r="AO226" s="647"/>
      <c r="AP226" s="647"/>
      <c r="AQ226" s="648"/>
      <c r="AR226" s="12"/>
      <c r="AS226" s="110"/>
      <c r="AT226" s="339"/>
      <c r="AU226" s="680" t="s">
        <v>137</v>
      </c>
      <c r="AV226" s="632">
        <f>T220*60+X220</f>
        <v>0</v>
      </c>
      <c r="AW226" s="531"/>
      <c r="AX226" s="667" t="s">
        <v>138</v>
      </c>
      <c r="AY226" s="632">
        <f>IF(C233="☑",21*60,AV209)</f>
        <v>0</v>
      </c>
      <c r="AZ226" s="228"/>
      <c r="BA226" s="680" t="s">
        <v>46</v>
      </c>
      <c r="BB226" s="632">
        <f>IF(AV226&lt;=AY226,AY226,AV209)</f>
        <v>0</v>
      </c>
      <c r="BC226" s="537"/>
      <c r="BD226" s="667" t="s">
        <v>248</v>
      </c>
      <c r="BE226" s="668">
        <f>IF(AV209-BB226&gt;0,AV209-BB226,0)</f>
        <v>0</v>
      </c>
      <c r="BF226" s="670" t="s">
        <v>136</v>
      </c>
      <c r="BG226" s="671"/>
    </row>
    <row r="227" spans="1:65" ht="25.5" customHeight="1">
      <c r="A227" s="116"/>
      <c r="B227" s="12"/>
      <c r="C227" s="127"/>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D227" s="12"/>
      <c r="AE227" s="209" t="s">
        <v>246</v>
      </c>
      <c r="AF227" s="12"/>
      <c r="AG227" s="12"/>
      <c r="AH227" s="12"/>
      <c r="AI227" s="12"/>
      <c r="AJ227" s="12"/>
      <c r="AK227" s="12"/>
      <c r="AL227" s="12"/>
      <c r="AM227" s="12"/>
      <c r="AN227" s="12"/>
      <c r="AO227" s="12"/>
      <c r="AP227" s="12"/>
      <c r="AQ227" s="12"/>
      <c r="AR227" s="12"/>
      <c r="AS227" s="110"/>
      <c r="AT227" s="339"/>
      <c r="AU227" s="680"/>
      <c r="AV227" s="633"/>
      <c r="AW227" s="531"/>
      <c r="AX227" s="667"/>
      <c r="AY227" s="633"/>
      <c r="AZ227" s="228"/>
      <c r="BA227" s="680"/>
      <c r="BB227" s="633"/>
      <c r="BC227" s="537"/>
      <c r="BD227" s="667"/>
      <c r="BE227" s="669"/>
      <c r="BF227" s="670"/>
      <c r="BG227" s="671"/>
    </row>
    <row r="228" spans="1:65" ht="25.5" customHeight="1">
      <c r="A228" s="116"/>
      <c r="B228" s="12"/>
      <c r="C228" s="127"/>
      <c r="D228" s="678"/>
      <c r="E228" s="678"/>
      <c r="F228" s="678"/>
      <c r="G228" s="678"/>
      <c r="H228" s="678"/>
      <c r="I228" s="678"/>
      <c r="J228" s="678"/>
      <c r="K228" s="678"/>
      <c r="L228" s="678"/>
      <c r="M228" s="678"/>
      <c r="N228" s="678"/>
      <c r="O228" s="678"/>
      <c r="P228" s="678"/>
      <c r="Q228" s="678"/>
      <c r="R228" s="678"/>
      <c r="S228" s="678"/>
      <c r="T228" s="678"/>
      <c r="U228" s="678"/>
      <c r="V228" s="678"/>
      <c r="W228" s="678"/>
      <c r="X228" s="678"/>
      <c r="Y228" s="678"/>
      <c r="Z228" s="678"/>
      <c r="AA228" s="678"/>
      <c r="AB228" s="679"/>
      <c r="AD228" s="12"/>
      <c r="AE228" s="595" t="s">
        <v>166</v>
      </c>
      <c r="AF228" s="638"/>
      <c r="AG228" s="638"/>
      <c r="AH228" s="638"/>
      <c r="AI228" s="638"/>
      <c r="AJ228" s="638"/>
      <c r="AK228" s="639"/>
      <c r="AL228" s="643">
        <f>IF(AY209=0,0,ROUNDUP(BE220/AY209,3))</f>
        <v>0</v>
      </c>
      <c r="AM228" s="644"/>
      <c r="AN228" s="644"/>
      <c r="AO228" s="644"/>
      <c r="AP228" s="644"/>
      <c r="AQ228" s="645"/>
      <c r="AR228" s="12"/>
      <c r="AS228" s="110"/>
      <c r="AT228" s="339"/>
      <c r="AU228" s="243"/>
      <c r="AV228" s="228"/>
      <c r="AY228" s="228"/>
      <c r="AZ228" s="334" t="s">
        <v>330</v>
      </c>
      <c r="BA228" s="237" t="s">
        <v>141</v>
      </c>
      <c r="BB228" s="228"/>
      <c r="BC228" s="228"/>
      <c r="BD228" s="228"/>
      <c r="BE228" s="228"/>
      <c r="BF228" s="228"/>
      <c r="BG228" s="236"/>
    </row>
    <row r="229" spans="1:65" ht="25.5" customHeight="1">
      <c r="A229" s="116"/>
      <c r="B229" s="12"/>
      <c r="C229" s="684" t="s">
        <v>66</v>
      </c>
      <c r="D229" s="685"/>
      <c r="E229" s="686" t="s">
        <v>338</v>
      </c>
      <c r="F229" s="686"/>
      <c r="G229" s="686"/>
      <c r="H229" s="686"/>
      <c r="I229" s="686"/>
      <c r="J229" s="686"/>
      <c r="K229" s="686"/>
      <c r="L229" s="686"/>
      <c r="M229" s="686"/>
      <c r="N229" s="686"/>
      <c r="O229" s="686"/>
      <c r="P229" s="686"/>
      <c r="Q229" s="686"/>
      <c r="R229" s="686"/>
      <c r="S229" s="686"/>
      <c r="T229" s="686"/>
      <c r="U229" s="686"/>
      <c r="V229" s="686"/>
      <c r="W229" s="686"/>
      <c r="X229" s="686"/>
      <c r="Y229" s="686"/>
      <c r="Z229" s="686"/>
      <c r="AA229" s="686"/>
      <c r="AB229" s="687"/>
      <c r="AD229" s="12"/>
      <c r="AE229" s="640"/>
      <c r="AF229" s="641"/>
      <c r="AG229" s="641"/>
      <c r="AH229" s="641"/>
      <c r="AI229" s="641"/>
      <c r="AJ229" s="641"/>
      <c r="AK229" s="642"/>
      <c r="AL229" s="646"/>
      <c r="AM229" s="647"/>
      <c r="AN229" s="647"/>
      <c r="AO229" s="647"/>
      <c r="AP229" s="647"/>
      <c r="AQ229" s="648"/>
      <c r="AR229" s="12"/>
      <c r="AS229" s="110"/>
      <c r="AT229" s="341"/>
      <c r="AU229" s="246"/>
      <c r="AV229" s="247"/>
      <c r="AW229" s="11"/>
      <c r="AX229" s="238"/>
      <c r="AY229" s="238"/>
      <c r="AZ229" s="333" t="s">
        <v>329</v>
      </c>
      <c r="BA229" s="239" t="s">
        <v>250</v>
      </c>
      <c r="BB229" s="247"/>
      <c r="BC229" s="247"/>
      <c r="BD229" s="247"/>
      <c r="BE229" s="247"/>
      <c r="BF229" s="247"/>
      <c r="BG229" s="240"/>
    </row>
    <row r="230" spans="1:65" ht="25.5" customHeight="1">
      <c r="A230" s="116"/>
      <c r="B230" s="12"/>
      <c r="C230" s="126" t="s">
        <v>289</v>
      </c>
      <c r="D230" s="634" t="s">
        <v>290</v>
      </c>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5"/>
      <c r="AD230" s="12"/>
      <c r="AE230" s="209" t="s">
        <v>274</v>
      </c>
      <c r="AF230" s="12"/>
      <c r="AG230" s="12"/>
      <c r="AH230" s="12"/>
      <c r="AI230" s="12"/>
      <c r="AJ230" s="12"/>
      <c r="AK230" s="12"/>
      <c r="AL230" s="12"/>
      <c r="AM230" s="12"/>
      <c r="AN230" s="12"/>
      <c r="AO230" s="12"/>
      <c r="AP230" s="12"/>
      <c r="AQ230" s="12"/>
      <c r="AR230" s="12"/>
      <c r="AS230" s="110"/>
      <c r="AT230" s="341"/>
    </row>
    <row r="231" spans="1:65" ht="25.5" customHeight="1">
      <c r="A231" s="116"/>
      <c r="B231" s="12"/>
      <c r="C231" s="316"/>
      <c r="D231" s="636" t="s">
        <v>339</v>
      </c>
      <c r="E231" s="636"/>
      <c r="F231" s="636"/>
      <c r="G231" s="636"/>
      <c r="H231" s="636"/>
      <c r="I231" s="636"/>
      <c r="J231" s="636"/>
      <c r="K231" s="636"/>
      <c r="L231" s="636"/>
      <c r="M231" s="636"/>
      <c r="N231" s="636"/>
      <c r="O231" s="636"/>
      <c r="P231" s="636"/>
      <c r="Q231" s="636"/>
      <c r="R231" s="636"/>
      <c r="S231" s="636"/>
      <c r="T231" s="636"/>
      <c r="U231" s="636"/>
      <c r="V231" s="636"/>
      <c r="W231" s="636"/>
      <c r="X231" s="636"/>
      <c r="Y231" s="636"/>
      <c r="Z231" s="636"/>
      <c r="AA231" s="636"/>
      <c r="AB231" s="637"/>
      <c r="AD231" s="12"/>
      <c r="AE231" s="595" t="s">
        <v>166</v>
      </c>
      <c r="AF231" s="638"/>
      <c r="AG231" s="638"/>
      <c r="AH231" s="638"/>
      <c r="AI231" s="638"/>
      <c r="AJ231" s="638"/>
      <c r="AK231" s="639"/>
      <c r="AL231" s="643">
        <f>IF(AY209=0,0,ROUNDUP(BE226/AY209,3))</f>
        <v>0</v>
      </c>
      <c r="AM231" s="644"/>
      <c r="AN231" s="644"/>
      <c r="AO231" s="644"/>
      <c r="AP231" s="644"/>
      <c r="AQ231" s="645"/>
      <c r="AR231" s="12"/>
      <c r="AS231" s="110"/>
      <c r="AT231" s="341"/>
    </row>
    <row r="232" spans="1:65" ht="25.5" customHeight="1">
      <c r="A232" s="116"/>
      <c r="B232" s="12"/>
      <c r="C232" s="316"/>
      <c r="D232" s="636"/>
      <c r="E232" s="636"/>
      <c r="F232" s="636"/>
      <c r="G232" s="636"/>
      <c r="H232" s="636"/>
      <c r="I232" s="636"/>
      <c r="J232" s="636"/>
      <c r="K232" s="636"/>
      <c r="L232" s="636"/>
      <c r="M232" s="636"/>
      <c r="N232" s="636"/>
      <c r="O232" s="636"/>
      <c r="P232" s="636"/>
      <c r="Q232" s="636"/>
      <c r="R232" s="636"/>
      <c r="S232" s="636"/>
      <c r="T232" s="636"/>
      <c r="U232" s="636"/>
      <c r="V232" s="636"/>
      <c r="W232" s="636"/>
      <c r="X232" s="636"/>
      <c r="Y232" s="636"/>
      <c r="Z232" s="636"/>
      <c r="AA232" s="636"/>
      <c r="AB232" s="637"/>
      <c r="AD232" s="12"/>
      <c r="AE232" s="640"/>
      <c r="AF232" s="641"/>
      <c r="AG232" s="641"/>
      <c r="AH232" s="641"/>
      <c r="AI232" s="641"/>
      <c r="AJ232" s="641"/>
      <c r="AK232" s="642"/>
      <c r="AL232" s="646"/>
      <c r="AM232" s="647"/>
      <c r="AN232" s="647"/>
      <c r="AO232" s="647"/>
      <c r="AP232" s="647"/>
      <c r="AQ232" s="648"/>
      <c r="AR232" s="12"/>
      <c r="AS232" s="110"/>
      <c r="AT232" s="341"/>
    </row>
    <row r="233" spans="1:65" ht="25.5" customHeight="1">
      <c r="A233" s="116"/>
      <c r="B233" s="12"/>
      <c r="C233" s="649" t="s">
        <v>66</v>
      </c>
      <c r="D233" s="650"/>
      <c r="E233" s="651" t="s">
        <v>338</v>
      </c>
      <c r="F233" s="651"/>
      <c r="G233" s="651"/>
      <c r="H233" s="651"/>
      <c r="I233" s="651"/>
      <c r="J233" s="651"/>
      <c r="K233" s="651"/>
      <c r="L233" s="651"/>
      <c r="M233" s="651"/>
      <c r="N233" s="651"/>
      <c r="O233" s="651"/>
      <c r="P233" s="651"/>
      <c r="Q233" s="651"/>
      <c r="R233" s="651"/>
      <c r="S233" s="651"/>
      <c r="T233" s="651"/>
      <c r="U233" s="651"/>
      <c r="V233" s="651"/>
      <c r="W233" s="651"/>
      <c r="X233" s="651"/>
      <c r="Y233" s="651"/>
      <c r="Z233" s="651"/>
      <c r="AA233" s="651"/>
      <c r="AB233" s="652"/>
      <c r="AD233" s="12"/>
      <c r="AE233" s="12"/>
      <c r="AF233" s="12"/>
      <c r="AG233" s="12"/>
      <c r="AH233" s="12"/>
      <c r="AI233" s="12"/>
      <c r="AJ233" s="12"/>
      <c r="AK233" s="128" t="s">
        <v>159</v>
      </c>
      <c r="AL233" s="12"/>
      <c r="AM233" s="108"/>
      <c r="AN233" s="108"/>
      <c r="AO233" s="108"/>
      <c r="AP233" s="12"/>
      <c r="AQ233" s="12"/>
      <c r="AR233" s="12"/>
      <c r="AS233" s="110"/>
    </row>
    <row r="234" spans="1:65" ht="25.5" customHeight="1">
      <c r="A234" s="129"/>
      <c r="B234" s="130"/>
      <c r="C234" s="130"/>
      <c r="D234" s="130"/>
      <c r="E234" s="130"/>
      <c r="F234" s="131"/>
      <c r="G234" s="130"/>
      <c r="H234" s="130"/>
      <c r="I234" s="130"/>
      <c r="J234" s="130"/>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3"/>
      <c r="AL234" s="132"/>
      <c r="AM234" s="134"/>
      <c r="AN234" s="134"/>
      <c r="AO234" s="134"/>
      <c r="AP234" s="132"/>
      <c r="AQ234" s="132"/>
      <c r="AR234" s="132"/>
      <c r="AS234" s="135"/>
    </row>
    <row r="235" spans="1:65" s="77" customFormat="1" ht="24.95" customHeight="1">
      <c r="A235" s="264"/>
      <c r="B235" s="265"/>
      <c r="C235" s="264"/>
      <c r="D235" s="212"/>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6"/>
      <c r="AD235" s="266"/>
      <c r="AE235" s="267"/>
      <c r="AF235" s="267"/>
      <c r="AG235" s="267"/>
      <c r="AH235" s="267"/>
      <c r="AI235" s="267"/>
      <c r="AJ235" s="267"/>
      <c r="AK235" s="267"/>
      <c r="AL235" s="267"/>
      <c r="AM235" s="267"/>
      <c r="AN235" s="267"/>
      <c r="AO235" s="267"/>
      <c r="AP235" s="267"/>
      <c r="AQ235" s="267"/>
      <c r="AR235" s="266"/>
      <c r="AS235" s="266"/>
      <c r="AT235" s="1"/>
      <c r="AU235" s="1"/>
      <c r="AV235" s="1"/>
      <c r="AW235" s="1"/>
      <c r="AX235" s="1"/>
      <c r="AY235" s="1"/>
      <c r="AZ235" s="1"/>
      <c r="BA235" s="1"/>
      <c r="BB235" s="1"/>
      <c r="BC235" s="1"/>
      <c r="BD235" s="1"/>
      <c r="BE235" s="1"/>
      <c r="BF235" s="1"/>
      <c r="BG235" s="1"/>
      <c r="BH235" s="1"/>
      <c r="BI235" s="1"/>
      <c r="BJ235" s="1"/>
      <c r="BK235" s="1"/>
      <c r="BL235" s="1"/>
      <c r="BM235" s="1"/>
    </row>
    <row r="236" spans="1:65" s="92" customFormat="1" ht="28.5" customHeight="1">
      <c r="A236" s="87" t="s">
        <v>131</v>
      </c>
      <c r="B236" s="88"/>
      <c r="C236" s="88"/>
      <c r="D236" s="89"/>
      <c r="E236" s="88"/>
      <c r="F236" s="88"/>
      <c r="G236" s="88"/>
      <c r="H236" s="88"/>
      <c r="I236" s="88"/>
      <c r="J236" s="88"/>
      <c r="K236" s="88"/>
      <c r="L236" s="138"/>
      <c r="M236" s="88"/>
      <c r="N236" s="88"/>
      <c r="O236" s="88"/>
      <c r="P236" s="88"/>
      <c r="Q236" s="88"/>
      <c r="R236" s="88"/>
      <c r="S236" s="88"/>
      <c r="T236" s="88"/>
      <c r="U236" s="88"/>
      <c r="V236" s="88"/>
      <c r="W236" s="88"/>
      <c r="X236" s="88"/>
      <c r="Y236" s="88"/>
      <c r="Z236" s="88"/>
      <c r="AA236" s="88"/>
      <c r="AB236" s="88"/>
      <c r="AC236" s="88"/>
      <c r="AD236" s="88"/>
      <c r="AE236" s="79"/>
      <c r="AF236" s="79"/>
      <c r="AG236" s="79"/>
      <c r="AH236" s="79"/>
      <c r="AI236" s="79"/>
      <c r="AJ236" s="79"/>
      <c r="AK236" s="88"/>
      <c r="AL236" s="79"/>
      <c r="AM236" s="88"/>
      <c r="AN236" s="88"/>
      <c r="AO236" s="88"/>
      <c r="AP236" s="79"/>
      <c r="AQ236" s="79"/>
      <c r="AR236" s="79"/>
      <c r="AS236" s="79"/>
    </row>
    <row r="237" spans="1:65" ht="33" customHeight="1">
      <c r="A237" s="139"/>
      <c r="B237" s="139"/>
      <c r="C237" s="139" t="s">
        <v>150</v>
      </c>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row>
    <row r="238" spans="1:65" ht="18.75" customHeight="1">
      <c r="C238" s="565" t="s">
        <v>103</v>
      </c>
      <c r="D238" s="566"/>
      <c r="E238" s="566"/>
      <c r="F238" s="566"/>
      <c r="G238" s="566"/>
      <c r="H238" s="566"/>
      <c r="I238" s="719"/>
      <c r="J238" s="565" t="s">
        <v>104</v>
      </c>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719"/>
      <c r="AG238" s="863" t="s">
        <v>105</v>
      </c>
      <c r="AH238" s="863"/>
      <c r="AI238" s="863"/>
      <c r="AJ238" s="863"/>
      <c r="AK238" s="863"/>
      <c r="AL238" s="863"/>
      <c r="AM238" s="863"/>
      <c r="AN238" s="863"/>
      <c r="AO238" s="863"/>
    </row>
    <row r="239" spans="1:65">
      <c r="C239" s="519"/>
      <c r="D239" s="520"/>
      <c r="E239" s="520"/>
      <c r="F239" s="520"/>
      <c r="G239" s="520"/>
      <c r="H239" s="520"/>
      <c r="I239" s="521"/>
      <c r="J239" s="519"/>
      <c r="K239" s="520"/>
      <c r="L239" s="520"/>
      <c r="M239" s="520"/>
      <c r="N239" s="520"/>
      <c r="O239" s="520"/>
      <c r="P239" s="520"/>
      <c r="Q239" s="520"/>
      <c r="R239" s="520"/>
      <c r="S239" s="520"/>
      <c r="T239" s="520"/>
      <c r="U239" s="520"/>
      <c r="V239" s="520"/>
      <c r="W239" s="520"/>
      <c r="X239" s="520"/>
      <c r="Y239" s="520"/>
      <c r="Z239" s="520"/>
      <c r="AA239" s="520"/>
      <c r="AB239" s="520"/>
      <c r="AC239" s="520"/>
      <c r="AD239" s="520"/>
      <c r="AE239" s="520"/>
      <c r="AF239" s="521"/>
      <c r="AG239" s="863"/>
      <c r="AH239" s="863"/>
      <c r="AI239" s="863"/>
      <c r="AJ239" s="863"/>
      <c r="AK239" s="863"/>
      <c r="AL239" s="863"/>
      <c r="AM239" s="863"/>
      <c r="AN239" s="863"/>
      <c r="AO239" s="863"/>
    </row>
    <row r="240" spans="1:65" ht="18.75" customHeight="1">
      <c r="C240" s="985" t="s">
        <v>95</v>
      </c>
      <c r="D240" s="986"/>
      <c r="E240" s="986"/>
      <c r="F240" s="986"/>
      <c r="G240" s="986"/>
      <c r="H240" s="986"/>
      <c r="I240" s="987"/>
      <c r="J240" s="140" t="s">
        <v>226</v>
      </c>
      <c r="K240" s="141" t="s">
        <v>121</v>
      </c>
      <c r="L240" s="141"/>
      <c r="M240" s="141"/>
      <c r="N240" s="3"/>
      <c r="O240" s="337" t="s">
        <v>227</v>
      </c>
      <c r="P240" s="994">
        <v>100</v>
      </c>
      <c r="Q240" s="994"/>
      <c r="R240" s="994"/>
      <c r="S240" s="337" t="s">
        <v>228</v>
      </c>
      <c r="T240" s="142"/>
      <c r="U240" s="142" t="s">
        <v>229</v>
      </c>
      <c r="V240" s="994">
        <v>100</v>
      </c>
      <c r="W240" s="994"/>
      <c r="X240" s="994"/>
      <c r="Y240" s="142" t="s">
        <v>230</v>
      </c>
      <c r="Z240" s="142"/>
      <c r="AA240" s="143" t="s">
        <v>162</v>
      </c>
      <c r="AB240" s="143"/>
      <c r="AC240" s="143"/>
      <c r="AD240" s="142"/>
      <c r="AE240" s="142"/>
      <c r="AF240" s="3"/>
      <c r="AG240" s="995" t="s">
        <v>233</v>
      </c>
      <c r="AH240" s="996"/>
      <c r="AI240" s="996"/>
      <c r="AJ240" s="996"/>
      <c r="AK240" s="996"/>
      <c r="AL240" s="1001" t="s">
        <v>86</v>
      </c>
      <c r="AM240" s="1001"/>
      <c r="AN240" s="1001"/>
      <c r="AO240" s="1002"/>
      <c r="AP240" s="95"/>
      <c r="AQ240" s="95"/>
      <c r="AR240" s="95"/>
      <c r="AS240" s="95"/>
      <c r="AT240" s="12"/>
    </row>
    <row r="241" spans="2:66" ht="18.75" customHeight="1">
      <c r="C241" s="988"/>
      <c r="D241" s="989"/>
      <c r="E241" s="989"/>
      <c r="F241" s="989"/>
      <c r="G241" s="989"/>
      <c r="H241" s="989"/>
      <c r="I241" s="990"/>
      <c r="J241" s="144"/>
      <c r="K241" s="145"/>
      <c r="L241" s="137"/>
      <c r="M241" s="137"/>
      <c r="N241" s="137"/>
      <c r="O241" s="137"/>
      <c r="P241" s="137"/>
      <c r="Q241" s="137"/>
      <c r="R241" s="137"/>
      <c r="S241" s="137"/>
      <c r="T241" s="137"/>
      <c r="U241" s="137"/>
      <c r="V241" s="137"/>
      <c r="W241" s="137"/>
      <c r="X241" s="137"/>
      <c r="Y241" s="146"/>
      <c r="Z241" s="137"/>
      <c r="AA241" s="137"/>
      <c r="AB241" s="137"/>
      <c r="AC241" s="137"/>
      <c r="AD241" s="137"/>
      <c r="AE241" s="137"/>
      <c r="AF241" s="147" t="s">
        <v>89</v>
      </c>
      <c r="AG241" s="997"/>
      <c r="AH241" s="998"/>
      <c r="AI241" s="998"/>
      <c r="AJ241" s="998"/>
      <c r="AK241" s="998"/>
      <c r="AL241" s="1003"/>
      <c r="AM241" s="1003"/>
      <c r="AN241" s="1003"/>
      <c r="AO241" s="1004"/>
      <c r="AP241" s="95"/>
    </row>
    <row r="242" spans="2:66" ht="18.75" customHeight="1">
      <c r="C242" s="988"/>
      <c r="D242" s="989"/>
      <c r="E242" s="989"/>
      <c r="F242" s="989"/>
      <c r="G242" s="989"/>
      <c r="H242" s="989"/>
      <c r="I242" s="990"/>
      <c r="J242" s="148"/>
      <c r="K242" s="983">
        <v>2</v>
      </c>
      <c r="L242" s="983"/>
      <c r="M242" s="149"/>
      <c r="N242" s="95"/>
      <c r="O242" s="150" t="s">
        <v>106</v>
      </c>
      <c r="P242" s="151" t="str">
        <f>AA240</f>
        <v>加算単位</v>
      </c>
      <c r="Q242" s="151"/>
      <c r="R242" s="151"/>
      <c r="S242" s="3"/>
      <c r="T242" s="137" t="s">
        <v>231</v>
      </c>
      <c r="U242" s="983">
        <v>2</v>
      </c>
      <c r="V242" s="983"/>
      <c r="W242" s="149"/>
      <c r="X242" s="95"/>
      <c r="Y242" s="150" t="s">
        <v>93</v>
      </c>
      <c r="Z242" s="984" t="s">
        <v>234</v>
      </c>
      <c r="AA242" s="984"/>
      <c r="AB242" s="984"/>
      <c r="AC242" s="95" t="s">
        <v>39</v>
      </c>
      <c r="AD242" s="137"/>
      <c r="AE242" s="137"/>
      <c r="AF242" s="152"/>
      <c r="AG242" s="997"/>
      <c r="AH242" s="998"/>
      <c r="AI242" s="998"/>
      <c r="AJ242" s="998"/>
      <c r="AK242" s="998"/>
      <c r="AL242" s="1003"/>
      <c r="AM242" s="1003"/>
      <c r="AN242" s="1003"/>
      <c r="AO242" s="1004"/>
      <c r="AP242" s="12"/>
      <c r="AQ242" s="12"/>
      <c r="AR242" s="12"/>
      <c r="AS242" s="12"/>
    </row>
    <row r="243" spans="2:66" ht="18.75" customHeight="1">
      <c r="C243" s="988"/>
      <c r="D243" s="989"/>
      <c r="E243" s="989"/>
      <c r="F243" s="989"/>
      <c r="G243" s="989"/>
      <c r="H243" s="989"/>
      <c r="I243" s="990"/>
      <c r="J243" s="148"/>
      <c r="K243" s="213" t="s">
        <v>107</v>
      </c>
      <c r="L243" s="335"/>
      <c r="M243" s="149"/>
      <c r="N243" s="95"/>
      <c r="O243" s="150"/>
      <c r="P243" s="151"/>
      <c r="Q243" s="151"/>
      <c r="R243" s="151"/>
      <c r="S243" s="3"/>
      <c r="T243" s="137"/>
      <c r="U243" s="335"/>
      <c r="V243" s="335"/>
      <c r="W243" s="149"/>
      <c r="X243" s="95"/>
      <c r="Y243" s="150"/>
      <c r="Z243" s="280"/>
      <c r="AA243" s="280"/>
      <c r="AB243" s="280"/>
      <c r="AC243" s="95"/>
      <c r="AD243" s="137"/>
      <c r="AE243" s="137"/>
      <c r="AF243" s="152"/>
      <c r="AG243" s="997"/>
      <c r="AH243" s="998"/>
      <c r="AI243" s="998"/>
      <c r="AJ243" s="998"/>
      <c r="AK243" s="998"/>
      <c r="AL243" s="1003"/>
      <c r="AM243" s="1003"/>
      <c r="AN243" s="1003"/>
      <c r="AO243" s="1004"/>
      <c r="AP243" s="12"/>
      <c r="AQ243" s="12"/>
      <c r="AR243" s="12"/>
      <c r="AS243" s="12"/>
    </row>
    <row r="244" spans="2:66" ht="18.75" customHeight="1">
      <c r="C244" s="991"/>
      <c r="D244" s="992"/>
      <c r="E244" s="992"/>
      <c r="F244" s="992"/>
      <c r="G244" s="992"/>
      <c r="H244" s="992"/>
      <c r="I244" s="993"/>
      <c r="J244" s="153"/>
      <c r="K244" s="154"/>
      <c r="L244" s="155"/>
      <c r="M244" s="155"/>
      <c r="N244" s="155"/>
      <c r="O244" s="155"/>
      <c r="P244" s="156"/>
      <c r="Q244" s="157"/>
      <c r="R244" s="157"/>
      <c r="S244" s="157"/>
      <c r="T244" s="157"/>
      <c r="U244" s="157"/>
      <c r="V244" s="157"/>
      <c r="W244" s="157"/>
      <c r="X244" s="157"/>
      <c r="Y244" s="157"/>
      <c r="Z244" s="156"/>
      <c r="AA244" s="158"/>
      <c r="AB244" s="158"/>
      <c r="AC244" s="155"/>
      <c r="AD244" s="155"/>
      <c r="AE244" s="155"/>
      <c r="AF244" s="159"/>
      <c r="AG244" s="999"/>
      <c r="AH244" s="1000"/>
      <c r="AI244" s="1000"/>
      <c r="AJ244" s="1000"/>
      <c r="AK244" s="1000"/>
      <c r="AL244" s="1005"/>
      <c r="AM244" s="1005"/>
      <c r="AN244" s="1005"/>
      <c r="AO244" s="1006"/>
      <c r="AP244" s="12"/>
      <c r="AQ244" s="12"/>
      <c r="AR244" s="12"/>
      <c r="AS244" s="12"/>
    </row>
    <row r="245" spans="2:66">
      <c r="AH245" s="118"/>
      <c r="AI245" s="118"/>
      <c r="AJ245" s="118"/>
      <c r="AK245" s="118"/>
      <c r="AL245" s="118"/>
      <c r="AM245" s="118"/>
      <c r="AN245" s="118"/>
      <c r="AO245" s="118"/>
      <c r="AR245" s="339" t="s">
        <v>133</v>
      </c>
    </row>
    <row r="246" spans="2:66">
      <c r="C246" s="1" t="s">
        <v>156</v>
      </c>
      <c r="AG246" s="118"/>
      <c r="AH246" s="118"/>
      <c r="AI246" s="118"/>
      <c r="AJ246" s="118"/>
      <c r="AK246" s="118"/>
      <c r="AL246" s="118"/>
      <c r="AM246" s="118"/>
      <c r="AN246" s="118"/>
      <c r="AO246" s="118"/>
    </row>
    <row r="247" spans="2:66" ht="37.5" customHeight="1">
      <c r="C247" s="944" t="s">
        <v>332</v>
      </c>
      <c r="D247" s="944"/>
      <c r="E247" s="944"/>
      <c r="F247" s="944"/>
      <c r="G247" s="944"/>
      <c r="H247" s="944"/>
      <c r="I247" s="944"/>
      <c r="J247" s="944"/>
      <c r="K247" s="1007"/>
      <c r="L247" s="1007"/>
      <c r="M247" s="1007"/>
      <c r="N247" s="1007"/>
      <c r="O247" s="1007"/>
      <c r="P247" s="1007"/>
      <c r="Q247" s="1007"/>
      <c r="R247" s="1008"/>
      <c r="S247" s="1009" t="s">
        <v>235</v>
      </c>
      <c r="T247" s="1010"/>
      <c r="U247" s="1010"/>
      <c r="V247" s="1010"/>
      <c r="W247" s="918" t="s">
        <v>167</v>
      </c>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20"/>
    </row>
    <row r="248" spans="2:66" ht="18.75" customHeight="1">
      <c r="C248" s="944"/>
      <c r="D248" s="944"/>
      <c r="E248" s="944"/>
      <c r="F248" s="944"/>
      <c r="G248" s="944"/>
      <c r="H248" s="944"/>
      <c r="I248" s="944"/>
      <c r="J248" s="944"/>
      <c r="K248" s="1007"/>
      <c r="L248" s="1007"/>
      <c r="M248" s="1007"/>
      <c r="N248" s="1007"/>
      <c r="O248" s="1007"/>
      <c r="P248" s="1007"/>
      <c r="Q248" s="1007"/>
      <c r="R248" s="1008"/>
      <c r="S248" s="1009"/>
      <c r="T248" s="1010"/>
      <c r="U248" s="1010"/>
      <c r="V248" s="1010"/>
      <c r="W248" s="921"/>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3"/>
    </row>
    <row r="249" spans="2:66" s="3" customFormat="1" ht="18.75" customHeight="1">
      <c r="C249" s="944"/>
      <c r="D249" s="944"/>
      <c r="E249" s="944"/>
      <c r="F249" s="944"/>
      <c r="G249" s="944"/>
      <c r="H249" s="944"/>
      <c r="I249" s="944"/>
      <c r="J249" s="944"/>
      <c r="K249" s="1007"/>
      <c r="L249" s="1007"/>
      <c r="M249" s="1007"/>
      <c r="N249" s="1007"/>
      <c r="O249" s="1007"/>
      <c r="P249" s="1007"/>
      <c r="Q249" s="1007"/>
      <c r="R249" s="1008"/>
      <c r="S249" s="1009"/>
      <c r="T249" s="1010"/>
      <c r="U249" s="1010"/>
      <c r="V249" s="1010"/>
      <c r="W249" s="924"/>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6"/>
      <c r="AS249" s="215"/>
      <c r="AT249" s="215"/>
      <c r="BJ249" s="1"/>
      <c r="BK249" s="1"/>
      <c r="BL249" s="1"/>
      <c r="BM249" s="1"/>
      <c r="BN249" s="1"/>
    </row>
    <row r="250" spans="2:66" s="3" customFormat="1" ht="18.75" customHeight="1">
      <c r="C250" s="214"/>
      <c r="D250" s="214"/>
      <c r="E250" s="214"/>
      <c r="F250" s="214"/>
      <c r="G250" s="214"/>
      <c r="H250" s="214"/>
      <c r="I250" s="214"/>
      <c r="J250" s="181"/>
      <c r="K250" s="181"/>
      <c r="L250" s="181"/>
      <c r="M250" s="181"/>
      <c r="N250" s="181"/>
      <c r="O250" s="181"/>
      <c r="P250" s="181"/>
      <c r="Q250" s="181"/>
      <c r="R250" s="181"/>
      <c r="S250" s="262"/>
      <c r="T250" s="262"/>
      <c r="U250" s="262"/>
      <c r="V250" s="262"/>
      <c r="W250" s="336"/>
      <c r="X250" s="336"/>
      <c r="Y250" s="336"/>
      <c r="Z250" s="336"/>
      <c r="AA250" s="336"/>
      <c r="AB250" s="336"/>
      <c r="AC250" s="336"/>
      <c r="AD250" s="336"/>
      <c r="AE250" s="336"/>
      <c r="AF250" s="336"/>
      <c r="AG250" s="336"/>
      <c r="AH250" s="336"/>
      <c r="AI250" s="336"/>
      <c r="AJ250" s="336"/>
      <c r="AK250" s="336"/>
      <c r="AL250" s="336"/>
      <c r="AM250" s="336"/>
      <c r="AN250" s="336"/>
      <c r="AO250" s="336"/>
      <c r="AP250" s="336"/>
      <c r="AQ250" s="336"/>
      <c r="AR250" s="336"/>
      <c r="AS250" s="215"/>
      <c r="AT250" s="215"/>
      <c r="BJ250" s="1"/>
      <c r="BK250" s="1"/>
      <c r="BL250" s="1"/>
      <c r="BM250" s="1"/>
      <c r="BN250" s="1"/>
    </row>
    <row r="251" spans="2:66" s="75" customFormat="1" ht="28.5" customHeight="1">
      <c r="B251" s="98"/>
      <c r="C251" s="75" t="s">
        <v>328</v>
      </c>
      <c r="D251" s="9"/>
      <c r="X251" s="98"/>
      <c r="AC251" s="96"/>
      <c r="AD251" s="96"/>
      <c r="AE251" s="96"/>
      <c r="AF251" s="96"/>
      <c r="AG251" s="96"/>
      <c r="AH251" s="96"/>
      <c r="AI251" s="96"/>
      <c r="AJ251" s="96"/>
      <c r="AK251" s="96"/>
      <c r="AL251" s="96"/>
      <c r="AM251" s="96"/>
      <c r="AN251" s="96"/>
      <c r="AO251" s="96"/>
      <c r="AP251" s="96"/>
      <c r="AQ251" s="96"/>
      <c r="AR251" s="96"/>
      <c r="AT251" s="178"/>
    </row>
    <row r="252" spans="2:66" s="75" customFormat="1" ht="28.5" customHeight="1">
      <c r="B252" s="98"/>
      <c r="C252" s="559" t="s">
        <v>54</v>
      </c>
      <c r="D252" s="560"/>
      <c r="E252" s="560"/>
      <c r="F252" s="560"/>
      <c r="G252" s="560"/>
      <c r="H252" s="560"/>
      <c r="I252" s="560"/>
      <c r="J252" s="561"/>
      <c r="K252" s="559" t="s">
        <v>265</v>
      </c>
      <c r="L252" s="560"/>
      <c r="M252" s="560"/>
      <c r="N252" s="560"/>
      <c r="O252" s="560"/>
      <c r="P252" s="560"/>
      <c r="Q252" s="560"/>
      <c r="R252" s="561"/>
      <c r="S252" s="559" t="s">
        <v>267</v>
      </c>
      <c r="T252" s="560"/>
      <c r="U252" s="560"/>
      <c r="V252" s="560"/>
      <c r="W252" s="560"/>
      <c r="X252" s="560"/>
      <c r="Y252" s="560"/>
      <c r="Z252" s="561"/>
      <c r="AA252" s="559" t="s">
        <v>268</v>
      </c>
      <c r="AB252" s="560"/>
      <c r="AC252" s="560"/>
      <c r="AD252" s="560"/>
      <c r="AE252" s="560"/>
      <c r="AF252" s="560"/>
      <c r="AG252" s="560"/>
      <c r="AH252" s="561"/>
      <c r="AI252" s="559" t="s">
        <v>270</v>
      </c>
      <c r="AJ252" s="560"/>
      <c r="AK252" s="560"/>
      <c r="AL252" s="560"/>
      <c r="AM252" s="560"/>
      <c r="AN252" s="560"/>
      <c r="AO252" s="560"/>
      <c r="AP252" s="561"/>
    </row>
    <row r="253" spans="2:66" s="75" customFormat="1" ht="28.5" customHeight="1">
      <c r="B253" s="98"/>
      <c r="C253" s="736" t="s">
        <v>269</v>
      </c>
      <c r="D253" s="622"/>
      <c r="E253" s="622"/>
      <c r="F253" s="622"/>
      <c r="G253" s="623"/>
      <c r="H253" s="559" t="s">
        <v>263</v>
      </c>
      <c r="I253" s="560"/>
      <c r="J253" s="561"/>
      <c r="K253" s="621" t="s">
        <v>266</v>
      </c>
      <c r="L253" s="622"/>
      <c r="M253" s="622"/>
      <c r="N253" s="622"/>
      <c r="O253" s="622"/>
      <c r="P253" s="622"/>
      <c r="Q253" s="622"/>
      <c r="R253" s="623"/>
      <c r="S253" s="559" t="s">
        <v>266</v>
      </c>
      <c r="T253" s="560"/>
      <c r="U253" s="560"/>
      <c r="V253" s="560"/>
      <c r="W253" s="560"/>
      <c r="X253" s="560"/>
      <c r="Y253" s="560"/>
      <c r="Z253" s="561"/>
      <c r="AA253" s="559" t="s">
        <v>266</v>
      </c>
      <c r="AB253" s="560"/>
      <c r="AC253" s="560"/>
      <c r="AD253" s="560"/>
      <c r="AE253" s="560"/>
      <c r="AF253" s="560"/>
      <c r="AG253" s="560"/>
      <c r="AH253" s="561"/>
      <c r="AI253" s="977" t="s">
        <v>283</v>
      </c>
      <c r="AJ253" s="978"/>
      <c r="AK253" s="978"/>
      <c r="AL253" s="978"/>
      <c r="AM253" s="978"/>
      <c r="AN253" s="978"/>
      <c r="AO253" s="978"/>
      <c r="AP253" s="979"/>
      <c r="AU253" s="98"/>
      <c r="AV253" s="98"/>
      <c r="AW253" s="98"/>
      <c r="AX253" s="98"/>
      <c r="AY253" s="98"/>
    </row>
    <row r="254" spans="2:66" s="75" customFormat="1" ht="28.5" customHeight="1">
      <c r="B254" s="98"/>
      <c r="C254" s="527"/>
      <c r="D254" s="528"/>
      <c r="E254" s="528"/>
      <c r="F254" s="528"/>
      <c r="G254" s="529"/>
      <c r="H254" s="559" t="s">
        <v>264</v>
      </c>
      <c r="I254" s="560"/>
      <c r="J254" s="561"/>
      <c r="K254" s="527"/>
      <c r="L254" s="528"/>
      <c r="M254" s="528"/>
      <c r="N254" s="528"/>
      <c r="O254" s="528"/>
      <c r="P254" s="528"/>
      <c r="Q254" s="528"/>
      <c r="R254" s="529"/>
      <c r="S254" s="562" t="s">
        <v>284</v>
      </c>
      <c r="T254" s="563"/>
      <c r="U254" s="563"/>
      <c r="V254" s="563"/>
      <c r="W254" s="563"/>
      <c r="X254" s="563"/>
      <c r="Y254" s="563"/>
      <c r="Z254" s="564"/>
      <c r="AA254" s="562" t="s">
        <v>283</v>
      </c>
      <c r="AB254" s="563"/>
      <c r="AC254" s="563"/>
      <c r="AD254" s="563"/>
      <c r="AE254" s="563"/>
      <c r="AF254" s="563"/>
      <c r="AG254" s="563"/>
      <c r="AH254" s="564"/>
      <c r="AI254" s="980"/>
      <c r="AJ254" s="981"/>
      <c r="AK254" s="981"/>
      <c r="AL254" s="981"/>
      <c r="AM254" s="981"/>
      <c r="AN254" s="981"/>
      <c r="AO254" s="981"/>
      <c r="AP254" s="982"/>
      <c r="AU254" s="98"/>
      <c r="AV254" s="98"/>
      <c r="AW254" s="98"/>
      <c r="AX254" s="98"/>
      <c r="AY254" s="98"/>
    </row>
    <row r="255" spans="2:66" s="75" customFormat="1" ht="28.5" customHeight="1">
      <c r="B255" s="98"/>
      <c r="D255" s="75" t="s">
        <v>294</v>
      </c>
      <c r="X255" s="98"/>
      <c r="AC255" s="96"/>
      <c r="AD255" s="96"/>
      <c r="AE255" s="96"/>
      <c r="AF255" s="96"/>
      <c r="AG255" s="96"/>
      <c r="AH255" s="96"/>
      <c r="AI255" s="96"/>
      <c r="AJ255" s="96"/>
      <c r="AK255" s="96"/>
      <c r="AL255" s="96"/>
      <c r="AM255" s="96"/>
      <c r="AN255" s="96"/>
      <c r="AO255" s="96"/>
      <c r="AP255" s="96"/>
      <c r="AQ255" s="96"/>
      <c r="AR255" s="96"/>
      <c r="AT255" s="178"/>
      <c r="AU255" s="98"/>
      <c r="AV255" s="98"/>
      <c r="AW255" s="98"/>
      <c r="AX255" s="98"/>
      <c r="AY255" s="98"/>
    </row>
    <row r="256" spans="2:66" s="75" customFormat="1" ht="28.5" customHeight="1">
      <c r="B256" s="98"/>
      <c r="D256" s="75" t="s">
        <v>308</v>
      </c>
      <c r="X256" s="98"/>
      <c r="AC256" s="96"/>
      <c r="AD256" s="96"/>
      <c r="AE256" s="96"/>
      <c r="AF256" s="96"/>
      <c r="AG256" s="96"/>
      <c r="AH256" s="96"/>
      <c r="AI256" s="96"/>
      <c r="AJ256" s="96"/>
      <c r="AK256" s="96"/>
      <c r="AL256" s="96"/>
      <c r="AM256" s="96"/>
      <c r="AN256" s="96"/>
      <c r="AO256" s="96"/>
      <c r="AP256" s="96"/>
      <c r="AQ256" s="96"/>
      <c r="AR256" s="96"/>
      <c r="AT256" s="178"/>
      <c r="AU256" s="318"/>
      <c r="AV256" s="318"/>
      <c r="AW256" s="318"/>
      <c r="AX256" s="318"/>
      <c r="AY256" s="318"/>
    </row>
    <row r="257" spans="1:46" s="331" customFormat="1" ht="28.5" customHeight="1">
      <c r="A257" s="343"/>
      <c r="D257" s="344"/>
      <c r="X257" s="345"/>
      <c r="AT257" s="332"/>
    </row>
    <row r="258" spans="1:46" ht="33" customHeight="1">
      <c r="C258" s="139" t="s">
        <v>151</v>
      </c>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AS258" s="139"/>
    </row>
    <row r="259" spans="1:46" ht="24.95" customHeight="1">
      <c r="C259" s="328" t="s">
        <v>132</v>
      </c>
      <c r="D259" s="38" t="s">
        <v>298</v>
      </c>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1:46" s="73" customFormat="1" ht="33" customHeight="1" thickBot="1">
      <c r="B260" s="98"/>
      <c r="D260" s="621" t="s">
        <v>54</v>
      </c>
      <c r="E260" s="622"/>
      <c r="F260" s="622"/>
      <c r="G260" s="623"/>
      <c r="H260" s="624" t="s">
        <v>299</v>
      </c>
      <c r="I260" s="625"/>
      <c r="J260" s="625"/>
      <c r="K260" s="625"/>
      <c r="L260" s="625"/>
      <c r="M260" s="625"/>
      <c r="N260" s="625"/>
      <c r="O260" s="625"/>
      <c r="P260" s="625"/>
      <c r="Q260" s="625"/>
      <c r="R260" s="625"/>
      <c r="S260" s="625"/>
      <c r="T260" s="625"/>
      <c r="U260" s="625"/>
      <c r="V260" s="625"/>
      <c r="W260" s="626"/>
      <c r="X260" s="613" t="s">
        <v>314</v>
      </c>
      <c r="Y260" s="614"/>
      <c r="Z260" s="614"/>
      <c r="AA260" s="615"/>
      <c r="AB260" s="613" t="s">
        <v>300</v>
      </c>
      <c r="AC260" s="614"/>
      <c r="AD260" s="614"/>
      <c r="AE260" s="615"/>
      <c r="AF260" s="613" t="s">
        <v>301</v>
      </c>
      <c r="AG260" s="614"/>
      <c r="AH260" s="614"/>
      <c r="AI260" s="615"/>
      <c r="AJ260" s="627" t="s">
        <v>302</v>
      </c>
      <c r="AK260" s="628"/>
      <c r="AL260" s="628"/>
      <c r="AM260" s="629"/>
      <c r="AN260" s="613" t="s">
        <v>315</v>
      </c>
      <c r="AO260" s="614"/>
      <c r="AP260" s="614"/>
      <c r="AQ260" s="615"/>
    </row>
    <row r="261" spans="1:46" s="73" customFormat="1" ht="71.25" customHeight="1">
      <c r="B261" s="98"/>
      <c r="D261" s="630" t="s">
        <v>66</v>
      </c>
      <c r="E261" s="631"/>
      <c r="F261" s="605" t="s">
        <v>316</v>
      </c>
      <c r="G261" s="606"/>
      <c r="H261" s="607" t="s">
        <v>317</v>
      </c>
      <c r="I261" s="608"/>
      <c r="J261" s="608"/>
      <c r="K261" s="608"/>
      <c r="L261" s="608"/>
      <c r="M261" s="608"/>
      <c r="N261" s="608"/>
      <c r="O261" s="608"/>
      <c r="P261" s="608"/>
      <c r="Q261" s="608"/>
      <c r="R261" s="608"/>
      <c r="S261" s="608"/>
      <c r="T261" s="608"/>
      <c r="U261" s="608"/>
      <c r="V261" s="608"/>
      <c r="W261" s="609"/>
      <c r="X261" s="610" t="s">
        <v>318</v>
      </c>
      <c r="Y261" s="611"/>
      <c r="Z261" s="611"/>
      <c r="AA261" s="612"/>
      <c r="AB261" s="610" t="s">
        <v>318</v>
      </c>
      <c r="AC261" s="611"/>
      <c r="AD261" s="611"/>
      <c r="AE261" s="612"/>
      <c r="AF261" s="610" t="s">
        <v>256</v>
      </c>
      <c r="AG261" s="611"/>
      <c r="AH261" s="611"/>
      <c r="AI261" s="612"/>
      <c r="AJ261" s="610" t="s">
        <v>256</v>
      </c>
      <c r="AK261" s="611"/>
      <c r="AL261" s="611"/>
      <c r="AM261" s="612"/>
      <c r="AN261" s="610" t="s">
        <v>256</v>
      </c>
      <c r="AO261" s="611"/>
      <c r="AP261" s="611"/>
      <c r="AQ261" s="612"/>
    </row>
    <row r="262" spans="1:46" s="73" customFormat="1" ht="72.75" customHeight="1">
      <c r="B262" s="98"/>
      <c r="D262" s="603" t="s">
        <v>66</v>
      </c>
      <c r="E262" s="604"/>
      <c r="F262" s="605" t="s">
        <v>303</v>
      </c>
      <c r="G262" s="606"/>
      <c r="H262" s="607" t="s">
        <v>319</v>
      </c>
      <c r="I262" s="608"/>
      <c r="J262" s="608"/>
      <c r="K262" s="608"/>
      <c r="L262" s="608"/>
      <c r="M262" s="608"/>
      <c r="N262" s="608"/>
      <c r="O262" s="608"/>
      <c r="P262" s="608"/>
      <c r="Q262" s="608"/>
      <c r="R262" s="608"/>
      <c r="S262" s="608"/>
      <c r="T262" s="608"/>
      <c r="U262" s="608"/>
      <c r="V262" s="608"/>
      <c r="W262" s="609"/>
      <c r="X262" s="610" t="s">
        <v>256</v>
      </c>
      <c r="Y262" s="611"/>
      <c r="Z262" s="611"/>
      <c r="AA262" s="612"/>
      <c r="AB262" s="610" t="s">
        <v>318</v>
      </c>
      <c r="AC262" s="611"/>
      <c r="AD262" s="611"/>
      <c r="AE262" s="612"/>
      <c r="AF262" s="613" t="s">
        <v>320</v>
      </c>
      <c r="AG262" s="614"/>
      <c r="AH262" s="614"/>
      <c r="AI262" s="615"/>
      <c r="AJ262" s="610" t="s">
        <v>318</v>
      </c>
      <c r="AK262" s="611"/>
      <c r="AL262" s="611"/>
      <c r="AM262" s="612"/>
      <c r="AN262" s="610" t="s">
        <v>318</v>
      </c>
      <c r="AO262" s="611"/>
      <c r="AP262" s="611"/>
      <c r="AQ262" s="612"/>
    </row>
    <row r="263" spans="1:46" s="73" customFormat="1" ht="136.5" customHeight="1" thickBot="1">
      <c r="D263" s="616" t="s">
        <v>66</v>
      </c>
      <c r="E263" s="617"/>
      <c r="F263" s="605" t="s">
        <v>321</v>
      </c>
      <c r="G263" s="606"/>
      <c r="H263" s="618" t="s">
        <v>322</v>
      </c>
      <c r="I263" s="619"/>
      <c r="J263" s="619"/>
      <c r="K263" s="619"/>
      <c r="L263" s="619"/>
      <c r="M263" s="619"/>
      <c r="N263" s="619"/>
      <c r="O263" s="619"/>
      <c r="P263" s="619"/>
      <c r="Q263" s="619"/>
      <c r="R263" s="619"/>
      <c r="S263" s="619"/>
      <c r="T263" s="619"/>
      <c r="U263" s="619"/>
      <c r="V263" s="619"/>
      <c r="W263" s="620"/>
      <c r="X263" s="610" t="s">
        <v>323</v>
      </c>
      <c r="Y263" s="611"/>
      <c r="Z263" s="611"/>
      <c r="AA263" s="612"/>
      <c r="AB263" s="613" t="s">
        <v>324</v>
      </c>
      <c r="AC263" s="614"/>
      <c r="AD263" s="614"/>
      <c r="AE263" s="615"/>
      <c r="AF263" s="613" t="s">
        <v>324</v>
      </c>
      <c r="AG263" s="614"/>
      <c r="AH263" s="614"/>
      <c r="AI263" s="615"/>
      <c r="AJ263" s="610" t="s">
        <v>323</v>
      </c>
      <c r="AK263" s="611"/>
      <c r="AL263" s="611"/>
      <c r="AM263" s="612"/>
      <c r="AN263" s="610" t="s">
        <v>323</v>
      </c>
      <c r="AO263" s="611"/>
      <c r="AP263" s="611"/>
      <c r="AQ263" s="612"/>
    </row>
    <row r="264" spans="1:46" ht="24.95" customHeight="1">
      <c r="C264" s="229"/>
      <c r="D264" s="6"/>
    </row>
    <row r="265" spans="1:46" s="38" customFormat="1" ht="25.5" customHeight="1">
      <c r="B265" s="160"/>
      <c r="C265" s="229" t="s">
        <v>236</v>
      </c>
      <c r="D265" s="162" t="s">
        <v>128</v>
      </c>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row>
    <row r="266" spans="1:46" ht="23.25" customHeight="1">
      <c r="B266" s="160"/>
      <c r="C266" s="227"/>
      <c r="D266" s="162" t="s">
        <v>129</v>
      </c>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row>
    <row r="267" spans="1:46" ht="23.25" customHeight="1">
      <c r="B267" s="160"/>
      <c r="C267" s="161"/>
      <c r="D267" s="162" t="s">
        <v>333</v>
      </c>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row>
    <row r="268" spans="1:46" ht="23.25" customHeight="1">
      <c r="B268" s="160"/>
      <c r="C268" s="229" t="s">
        <v>236</v>
      </c>
      <c r="D268" s="162" t="s">
        <v>334</v>
      </c>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row>
    <row r="269" spans="1:46" ht="23.25" customHeight="1">
      <c r="B269" s="160"/>
      <c r="C269" s="229"/>
      <c r="D269" s="217" t="s">
        <v>335</v>
      </c>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row>
    <row r="270" spans="1:46" ht="23.25" customHeight="1">
      <c r="B270" s="160"/>
      <c r="C270" s="161"/>
      <c r="D270" s="217" t="s">
        <v>340</v>
      </c>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217"/>
      <c r="AQ270" s="160"/>
      <c r="AR270" s="160"/>
      <c r="AS270" s="160"/>
    </row>
    <row r="271" spans="1:46" ht="23.25" customHeight="1">
      <c r="B271" s="160"/>
      <c r="C271" s="229"/>
      <c r="D271" s="217" t="s">
        <v>336</v>
      </c>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row>
    <row r="272" spans="1:46" s="21" customFormat="1" ht="28.5" customHeight="1">
      <c r="C272" s="241" t="s">
        <v>132</v>
      </c>
      <c r="D272" s="38" t="s">
        <v>244</v>
      </c>
      <c r="F272" s="163"/>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5"/>
      <c r="AR272" s="165"/>
      <c r="AS272" s="1"/>
      <c r="AT272" s="1"/>
    </row>
    <row r="273" spans="2:51" ht="23.25" customHeight="1">
      <c r="B273" s="160"/>
      <c r="C273" s="229" t="s">
        <v>236</v>
      </c>
      <c r="D273" s="6" t="s">
        <v>306</v>
      </c>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row>
    <row r="274" spans="2:51" ht="23.25" customHeight="1">
      <c r="B274" s="160"/>
      <c r="C274" s="270"/>
      <c r="D274" s="271"/>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row>
    <row r="275" spans="2:51" s="73" customFormat="1" ht="24.95" customHeight="1">
      <c r="B275" s="98"/>
      <c r="O275" s="231"/>
      <c r="AU275" s="318"/>
      <c r="AV275" s="318"/>
      <c r="AW275" s="318"/>
      <c r="AX275" s="318"/>
      <c r="AY275" s="318"/>
    </row>
    <row r="276" spans="2:51" s="21" customFormat="1" ht="18.75" hidden="1" customHeight="1" thickBot="1">
      <c r="D276" s="75"/>
      <c r="E276" s="166"/>
      <c r="L276" s="20"/>
      <c r="M276" s="20"/>
      <c r="N276" s="20"/>
      <c r="O276" s="20"/>
      <c r="P276" s="20"/>
      <c r="Q276" s="20"/>
      <c r="R276" s="20"/>
      <c r="S276" s="20"/>
      <c r="T276" s="20"/>
      <c r="U276" s="20"/>
      <c r="V276" s="20"/>
      <c r="W276" s="20"/>
      <c r="X276" s="20"/>
      <c r="Y276" s="20"/>
      <c r="Z276" s="164"/>
      <c r="AA276" s="164"/>
      <c r="AB276" s="164"/>
      <c r="AC276" s="164"/>
      <c r="AD276" s="164"/>
      <c r="AE276" s="164"/>
      <c r="AF276" s="164"/>
      <c r="AG276" s="164"/>
      <c r="AH276" s="164"/>
      <c r="AI276" s="164"/>
      <c r="AJ276" s="164"/>
      <c r="AK276" s="164"/>
      <c r="AL276" s="164"/>
      <c r="AM276" s="164"/>
      <c r="AN276" s="164"/>
      <c r="AO276" s="164"/>
      <c r="AP276" s="164"/>
      <c r="AQ276" s="182"/>
      <c r="AR276" s="182"/>
      <c r="AS276" s="3"/>
      <c r="AT276" s="1"/>
      <c r="AU276" s="86" t="s">
        <v>148</v>
      </c>
    </row>
    <row r="277" spans="2:51" ht="24.95" hidden="1" customHeight="1">
      <c r="C277" s="565" t="s">
        <v>115</v>
      </c>
      <c r="D277" s="566"/>
      <c r="E277" s="566"/>
      <c r="F277" s="566"/>
      <c r="G277" s="566"/>
      <c r="H277" s="566"/>
      <c r="I277" s="567" t="s">
        <v>120</v>
      </c>
      <c r="J277" s="568"/>
      <c r="K277" s="569"/>
      <c r="L277" s="574" t="s">
        <v>297</v>
      </c>
      <c r="M277" s="575"/>
      <c r="N277" s="575"/>
      <c r="O277" s="575"/>
      <c r="P277" s="575"/>
      <c r="Q277" s="576"/>
      <c r="R277" s="577" t="s">
        <v>295</v>
      </c>
      <c r="S277" s="578"/>
      <c r="T277" s="578"/>
      <c r="U277" s="578"/>
      <c r="V277" s="578"/>
      <c r="W277" s="579"/>
      <c r="X277" s="574" t="s">
        <v>296</v>
      </c>
      <c r="Y277" s="575"/>
      <c r="Z277" s="575"/>
      <c r="AA277" s="575"/>
      <c r="AB277" s="575"/>
      <c r="AC277" s="580"/>
      <c r="AD277" s="118"/>
      <c r="AU277" s="581" t="s">
        <v>142</v>
      </c>
      <c r="AV277" s="581" t="s">
        <v>255</v>
      </c>
    </row>
    <row r="278" spans="2:51" ht="24.95" hidden="1" customHeight="1">
      <c r="C278" s="516"/>
      <c r="D278" s="517"/>
      <c r="E278" s="517"/>
      <c r="F278" s="517"/>
      <c r="G278" s="517"/>
      <c r="H278" s="517"/>
      <c r="I278" s="570"/>
      <c r="J278" s="517"/>
      <c r="K278" s="571"/>
      <c r="L278" s="574"/>
      <c r="M278" s="575"/>
      <c r="N278" s="575"/>
      <c r="O278" s="575"/>
      <c r="P278" s="575"/>
      <c r="Q278" s="576"/>
      <c r="R278" s="586" t="s">
        <v>237</v>
      </c>
      <c r="S278" s="587"/>
      <c r="T278" s="588"/>
      <c r="U278" s="595" t="s">
        <v>134</v>
      </c>
      <c r="V278" s="587"/>
      <c r="W278" s="596"/>
      <c r="X278" s="574"/>
      <c r="Y278" s="575"/>
      <c r="Z278" s="575"/>
      <c r="AA278" s="575"/>
      <c r="AB278" s="575"/>
      <c r="AC278" s="580"/>
      <c r="AD278" s="118"/>
      <c r="AU278" s="582"/>
      <c r="AV278" s="584"/>
    </row>
    <row r="279" spans="2:51" ht="24.95" hidden="1" customHeight="1">
      <c r="C279" s="516"/>
      <c r="D279" s="517"/>
      <c r="E279" s="517"/>
      <c r="F279" s="517"/>
      <c r="G279" s="517"/>
      <c r="H279" s="517"/>
      <c r="I279" s="570"/>
      <c r="J279" s="517"/>
      <c r="K279" s="571"/>
      <c r="L279" s="574"/>
      <c r="M279" s="575"/>
      <c r="N279" s="575"/>
      <c r="O279" s="575"/>
      <c r="P279" s="575"/>
      <c r="Q279" s="576"/>
      <c r="R279" s="589"/>
      <c r="S279" s="590"/>
      <c r="T279" s="591"/>
      <c r="U279" s="597"/>
      <c r="V279" s="590"/>
      <c r="W279" s="598"/>
      <c r="X279" s="574"/>
      <c r="Y279" s="575"/>
      <c r="Z279" s="575"/>
      <c r="AA279" s="575"/>
      <c r="AB279" s="575"/>
      <c r="AC279" s="580"/>
      <c r="AD279" s="118"/>
      <c r="AU279" s="582"/>
      <c r="AV279" s="584"/>
    </row>
    <row r="280" spans="2:51" ht="24.95" hidden="1" customHeight="1">
      <c r="C280" s="519"/>
      <c r="D280" s="520"/>
      <c r="E280" s="520"/>
      <c r="F280" s="520"/>
      <c r="G280" s="520"/>
      <c r="H280" s="520"/>
      <c r="I280" s="572"/>
      <c r="J280" s="520"/>
      <c r="K280" s="573"/>
      <c r="L280" s="574"/>
      <c r="M280" s="575"/>
      <c r="N280" s="575"/>
      <c r="O280" s="575"/>
      <c r="P280" s="575"/>
      <c r="Q280" s="576"/>
      <c r="R280" s="592"/>
      <c r="S280" s="593"/>
      <c r="T280" s="594"/>
      <c r="U280" s="599"/>
      <c r="V280" s="593"/>
      <c r="W280" s="600"/>
      <c r="X280" s="574"/>
      <c r="Y280" s="575"/>
      <c r="Z280" s="575"/>
      <c r="AA280" s="575"/>
      <c r="AB280" s="575"/>
      <c r="AC280" s="580"/>
      <c r="AD280" s="118"/>
      <c r="AU280" s="583"/>
      <c r="AV280" s="585"/>
    </row>
    <row r="281" spans="2:51" ht="10.9" hidden="1" customHeight="1">
      <c r="C281" s="478">
        <v>4</v>
      </c>
      <c r="D281" s="479" t="s">
        <v>9</v>
      </c>
      <c r="E281" s="439">
        <v>25</v>
      </c>
      <c r="F281" s="439" t="s">
        <v>10</v>
      </c>
      <c r="G281" s="478" t="s">
        <v>238</v>
      </c>
      <c r="H281" s="439"/>
      <c r="I281" s="454" t="s">
        <v>124</v>
      </c>
      <c r="J281" s="455"/>
      <c r="K281" s="456"/>
      <c r="L281" s="447">
        <f>IF(AND(I281="○",AU281="●"),2+ROUNDDOWN(($K$247-100)/100,0)*2,0)</f>
        <v>0</v>
      </c>
      <c r="M281" s="448"/>
      <c r="N281" s="448"/>
      <c r="O281" s="448"/>
      <c r="P281" s="448"/>
      <c r="Q281" s="449"/>
      <c r="R281" s="496"/>
      <c r="S281" s="497"/>
      <c r="T281" s="498"/>
      <c r="U281" s="505"/>
      <c r="V281" s="506"/>
      <c r="W281" s="507"/>
      <c r="X281" s="450">
        <f>IF(I281="○",L281,ROUNDUP(L281*U281,1))</f>
        <v>0</v>
      </c>
      <c r="Y281" s="451"/>
      <c r="Z281" s="451"/>
      <c r="AA281" s="451"/>
      <c r="AB281" s="451"/>
      <c r="AC281" s="452"/>
      <c r="AD281" s="118"/>
      <c r="AU281" s="601" t="str">
        <f t="shared" ref="AU281" si="0">IF(OR(I281="×",AU285="×"),"×","●")</f>
        <v>×</v>
      </c>
      <c r="AV281" s="602" t="str">
        <f>IF(AU281="●",IF(I281="定","-",I281),"-")</f>
        <v>-</v>
      </c>
    </row>
    <row r="282" spans="2:51" ht="10.9" hidden="1" customHeight="1">
      <c r="C282" s="434"/>
      <c r="D282" s="437"/>
      <c r="E282" s="440"/>
      <c r="F282" s="440"/>
      <c r="G282" s="434"/>
      <c r="H282" s="440"/>
      <c r="I282" s="457"/>
      <c r="J282" s="458"/>
      <c r="K282" s="459"/>
      <c r="L282" s="447"/>
      <c r="M282" s="448"/>
      <c r="N282" s="448"/>
      <c r="O282" s="448"/>
      <c r="P282" s="448"/>
      <c r="Q282" s="449"/>
      <c r="R282" s="499"/>
      <c r="S282" s="500"/>
      <c r="T282" s="501"/>
      <c r="U282" s="506"/>
      <c r="V282" s="506"/>
      <c r="W282" s="507"/>
      <c r="X282" s="450"/>
      <c r="Y282" s="451"/>
      <c r="Z282" s="451"/>
      <c r="AA282" s="451"/>
      <c r="AB282" s="451"/>
      <c r="AC282" s="452"/>
      <c r="AD282" s="118"/>
      <c r="AU282" s="453"/>
      <c r="AV282" s="346"/>
    </row>
    <row r="283" spans="2:51" ht="10.9" hidden="1" customHeight="1">
      <c r="C283" s="434"/>
      <c r="D283" s="437"/>
      <c r="E283" s="440"/>
      <c r="F283" s="440"/>
      <c r="G283" s="434"/>
      <c r="H283" s="440"/>
      <c r="I283" s="457"/>
      <c r="J283" s="458"/>
      <c r="K283" s="459"/>
      <c r="L283" s="447"/>
      <c r="M283" s="448"/>
      <c r="N283" s="448"/>
      <c r="O283" s="448"/>
      <c r="P283" s="448"/>
      <c r="Q283" s="449"/>
      <c r="R283" s="499"/>
      <c r="S283" s="500"/>
      <c r="T283" s="501"/>
      <c r="U283" s="506"/>
      <c r="V283" s="506"/>
      <c r="W283" s="507"/>
      <c r="X283" s="450"/>
      <c r="Y283" s="451"/>
      <c r="Z283" s="451"/>
      <c r="AA283" s="451"/>
      <c r="AB283" s="451"/>
      <c r="AC283" s="452"/>
      <c r="AD283" s="118"/>
      <c r="AU283" s="453"/>
      <c r="AV283" s="346"/>
    </row>
    <row r="284" spans="2:51" ht="10.9" hidden="1" customHeight="1">
      <c r="C284" s="444"/>
      <c r="D284" s="445"/>
      <c r="E284" s="446"/>
      <c r="F284" s="446"/>
      <c r="G284" s="444"/>
      <c r="H284" s="446"/>
      <c r="I284" s="480"/>
      <c r="J284" s="481"/>
      <c r="K284" s="482"/>
      <c r="L284" s="447"/>
      <c r="M284" s="448"/>
      <c r="N284" s="448"/>
      <c r="O284" s="448"/>
      <c r="P284" s="448"/>
      <c r="Q284" s="449"/>
      <c r="R284" s="510"/>
      <c r="S284" s="511"/>
      <c r="T284" s="512"/>
      <c r="U284" s="506"/>
      <c r="V284" s="506"/>
      <c r="W284" s="507"/>
      <c r="X284" s="450"/>
      <c r="Y284" s="451"/>
      <c r="Z284" s="451"/>
      <c r="AA284" s="451"/>
      <c r="AB284" s="451"/>
      <c r="AC284" s="452"/>
      <c r="AD284" s="118"/>
      <c r="AU284" s="453"/>
      <c r="AV284" s="346"/>
    </row>
    <row r="285" spans="2:51" ht="10.9" hidden="1" customHeight="1">
      <c r="C285" s="478">
        <v>4</v>
      </c>
      <c r="D285" s="479" t="s">
        <v>9</v>
      </c>
      <c r="E285" s="439">
        <v>26</v>
      </c>
      <c r="F285" s="439" t="s">
        <v>10</v>
      </c>
      <c r="G285" s="478" t="s">
        <v>26</v>
      </c>
      <c r="H285" s="439"/>
      <c r="I285" s="454" t="s">
        <v>124</v>
      </c>
      <c r="J285" s="455"/>
      <c r="K285" s="456"/>
      <c r="L285" s="447">
        <f t="shared" ref="L285" si="1">IF(AND(I285="○",AU285="●"),2+ROUNDDOWN(($K$247-100)/100,0)*2,0)</f>
        <v>0</v>
      </c>
      <c r="M285" s="448"/>
      <c r="N285" s="448"/>
      <c r="O285" s="448"/>
      <c r="P285" s="448"/>
      <c r="Q285" s="449"/>
      <c r="R285" s="496"/>
      <c r="S285" s="497"/>
      <c r="T285" s="498"/>
      <c r="U285" s="505"/>
      <c r="V285" s="506"/>
      <c r="W285" s="507"/>
      <c r="X285" s="450">
        <f t="shared" ref="X285" si="2">IF(I285="○",L285,ROUNDUP(L285*U285,1))</f>
        <v>0</v>
      </c>
      <c r="Y285" s="451"/>
      <c r="Z285" s="451"/>
      <c r="AA285" s="451"/>
      <c r="AB285" s="451"/>
      <c r="AC285" s="452"/>
      <c r="AD285" s="118"/>
      <c r="AU285" s="453" t="str">
        <f t="shared" ref="AU285" si="3">IF(OR(I285="×",AU289="×"),"×","●")</f>
        <v>×</v>
      </c>
      <c r="AV285" s="346" t="str">
        <f t="shared" ref="AV285" si="4">IF(AU285="●",IF(I285="定","-",I285),"-")</f>
        <v>-</v>
      </c>
    </row>
    <row r="286" spans="2:51" ht="10.9" hidden="1" customHeight="1">
      <c r="C286" s="434"/>
      <c r="D286" s="437"/>
      <c r="E286" s="440"/>
      <c r="F286" s="440"/>
      <c r="G286" s="434"/>
      <c r="H286" s="440"/>
      <c r="I286" s="457"/>
      <c r="J286" s="458"/>
      <c r="K286" s="459"/>
      <c r="L286" s="447"/>
      <c r="M286" s="448"/>
      <c r="N286" s="448"/>
      <c r="O286" s="448"/>
      <c r="P286" s="448"/>
      <c r="Q286" s="449"/>
      <c r="R286" s="499"/>
      <c r="S286" s="500"/>
      <c r="T286" s="501"/>
      <c r="U286" s="506"/>
      <c r="V286" s="506"/>
      <c r="W286" s="507"/>
      <c r="X286" s="450"/>
      <c r="Y286" s="451"/>
      <c r="Z286" s="451"/>
      <c r="AA286" s="451"/>
      <c r="AB286" s="451"/>
      <c r="AC286" s="452"/>
      <c r="AD286" s="118"/>
      <c r="AU286" s="453"/>
      <c r="AV286" s="346"/>
    </row>
    <row r="287" spans="2:51" ht="10.9" hidden="1" customHeight="1">
      <c r="C287" s="434"/>
      <c r="D287" s="437"/>
      <c r="E287" s="440"/>
      <c r="F287" s="440"/>
      <c r="G287" s="434"/>
      <c r="H287" s="440"/>
      <c r="I287" s="457"/>
      <c r="J287" s="458"/>
      <c r="K287" s="459"/>
      <c r="L287" s="447"/>
      <c r="M287" s="448"/>
      <c r="N287" s="448"/>
      <c r="O287" s="448"/>
      <c r="P287" s="448"/>
      <c r="Q287" s="449"/>
      <c r="R287" s="499"/>
      <c r="S287" s="500"/>
      <c r="T287" s="501"/>
      <c r="U287" s="506"/>
      <c r="V287" s="506"/>
      <c r="W287" s="507"/>
      <c r="X287" s="450"/>
      <c r="Y287" s="451"/>
      <c r="Z287" s="451"/>
      <c r="AA287" s="451"/>
      <c r="AB287" s="451"/>
      <c r="AC287" s="452"/>
      <c r="AD287" s="118"/>
      <c r="AU287" s="453"/>
      <c r="AV287" s="346"/>
    </row>
    <row r="288" spans="2:51" ht="10.9" hidden="1" customHeight="1">
      <c r="C288" s="444"/>
      <c r="D288" s="445"/>
      <c r="E288" s="446"/>
      <c r="F288" s="446"/>
      <c r="G288" s="444"/>
      <c r="H288" s="446"/>
      <c r="I288" s="480"/>
      <c r="J288" s="481"/>
      <c r="K288" s="482"/>
      <c r="L288" s="447"/>
      <c r="M288" s="448"/>
      <c r="N288" s="448"/>
      <c r="O288" s="448"/>
      <c r="P288" s="448"/>
      <c r="Q288" s="449"/>
      <c r="R288" s="510"/>
      <c r="S288" s="511"/>
      <c r="T288" s="512"/>
      <c r="U288" s="506"/>
      <c r="V288" s="506"/>
      <c r="W288" s="507"/>
      <c r="X288" s="450"/>
      <c r="Y288" s="451"/>
      <c r="Z288" s="451"/>
      <c r="AA288" s="451"/>
      <c r="AB288" s="451"/>
      <c r="AC288" s="452"/>
      <c r="AD288" s="118"/>
      <c r="AU288" s="453"/>
      <c r="AV288" s="346"/>
    </row>
    <row r="289" spans="3:48" ht="10.9" hidden="1" customHeight="1">
      <c r="C289" s="478">
        <v>4</v>
      </c>
      <c r="D289" s="479" t="s">
        <v>9</v>
      </c>
      <c r="E289" s="439">
        <v>27</v>
      </c>
      <c r="F289" s="439" t="s">
        <v>10</v>
      </c>
      <c r="G289" s="478" t="s">
        <v>27</v>
      </c>
      <c r="H289" s="439"/>
      <c r="I289" s="454" t="s">
        <v>125</v>
      </c>
      <c r="J289" s="455"/>
      <c r="K289" s="456"/>
      <c r="L289" s="447">
        <f t="shared" ref="L289" si="5">IF(AND(I289="○",AU289="●"),2+ROUNDDOWN(($K$247-100)/100,0)*2,0)</f>
        <v>0</v>
      </c>
      <c r="M289" s="448"/>
      <c r="N289" s="448"/>
      <c r="O289" s="448"/>
      <c r="P289" s="448"/>
      <c r="Q289" s="449"/>
      <c r="R289" s="496"/>
      <c r="S289" s="497"/>
      <c r="T289" s="498"/>
      <c r="U289" s="505"/>
      <c r="V289" s="506"/>
      <c r="W289" s="507"/>
      <c r="X289" s="450">
        <f>IF(I289="○",L289,ROUNDUP(L289*U289,1))</f>
        <v>0</v>
      </c>
      <c r="Y289" s="451"/>
      <c r="Z289" s="451"/>
      <c r="AA289" s="451"/>
      <c r="AB289" s="451"/>
      <c r="AC289" s="452"/>
      <c r="AD289" s="118"/>
      <c r="AU289" s="453" t="str">
        <f>IF(OR(I289="×",AU293="×"),"×","●")</f>
        <v>●</v>
      </c>
      <c r="AV289" s="346" t="str">
        <f t="shared" ref="AV289" si="6">IF(AU289="●",IF(I289="定","-",I289),"-")</f>
        <v>-</v>
      </c>
    </row>
    <row r="290" spans="3:48" ht="10.9" hidden="1" customHeight="1">
      <c r="C290" s="434"/>
      <c r="D290" s="437"/>
      <c r="E290" s="440"/>
      <c r="F290" s="440"/>
      <c r="G290" s="434"/>
      <c r="H290" s="440"/>
      <c r="I290" s="457"/>
      <c r="J290" s="458"/>
      <c r="K290" s="459"/>
      <c r="L290" s="447"/>
      <c r="M290" s="448"/>
      <c r="N290" s="448"/>
      <c r="O290" s="448"/>
      <c r="P290" s="448"/>
      <c r="Q290" s="449"/>
      <c r="R290" s="499"/>
      <c r="S290" s="500"/>
      <c r="T290" s="501"/>
      <c r="U290" s="506"/>
      <c r="V290" s="506"/>
      <c r="W290" s="507"/>
      <c r="X290" s="450"/>
      <c r="Y290" s="451"/>
      <c r="Z290" s="451"/>
      <c r="AA290" s="451"/>
      <c r="AB290" s="451"/>
      <c r="AC290" s="452"/>
      <c r="AD290" s="118"/>
      <c r="AU290" s="453"/>
      <c r="AV290" s="346"/>
    </row>
    <row r="291" spans="3:48" ht="10.9" hidden="1" customHeight="1">
      <c r="C291" s="434"/>
      <c r="D291" s="437"/>
      <c r="E291" s="440"/>
      <c r="F291" s="440"/>
      <c r="G291" s="434"/>
      <c r="H291" s="440"/>
      <c r="I291" s="457"/>
      <c r="J291" s="458"/>
      <c r="K291" s="459"/>
      <c r="L291" s="447"/>
      <c r="M291" s="448"/>
      <c r="N291" s="448"/>
      <c r="O291" s="448"/>
      <c r="P291" s="448"/>
      <c r="Q291" s="449"/>
      <c r="R291" s="499"/>
      <c r="S291" s="500"/>
      <c r="T291" s="501"/>
      <c r="U291" s="506"/>
      <c r="V291" s="506"/>
      <c r="W291" s="507"/>
      <c r="X291" s="450"/>
      <c r="Y291" s="451"/>
      <c r="Z291" s="451"/>
      <c r="AA291" s="451"/>
      <c r="AB291" s="451"/>
      <c r="AC291" s="452"/>
      <c r="AD291" s="118"/>
      <c r="AU291" s="453"/>
      <c r="AV291" s="346"/>
    </row>
    <row r="292" spans="3:48" ht="10.9" hidden="1" customHeight="1">
      <c r="C292" s="444"/>
      <c r="D292" s="445"/>
      <c r="E292" s="446"/>
      <c r="F292" s="446"/>
      <c r="G292" s="444"/>
      <c r="H292" s="446"/>
      <c r="I292" s="480"/>
      <c r="J292" s="481"/>
      <c r="K292" s="482"/>
      <c r="L292" s="447"/>
      <c r="M292" s="448"/>
      <c r="N292" s="448"/>
      <c r="O292" s="448"/>
      <c r="P292" s="448"/>
      <c r="Q292" s="449"/>
      <c r="R292" s="510"/>
      <c r="S292" s="511"/>
      <c r="T292" s="512"/>
      <c r="U292" s="506"/>
      <c r="V292" s="506"/>
      <c r="W292" s="507"/>
      <c r="X292" s="450"/>
      <c r="Y292" s="451"/>
      <c r="Z292" s="451"/>
      <c r="AA292" s="451"/>
      <c r="AB292" s="451"/>
      <c r="AC292" s="452"/>
      <c r="AD292" s="118"/>
      <c r="AU292" s="453"/>
      <c r="AV292" s="346"/>
    </row>
    <row r="293" spans="3:48" ht="10.9" hidden="1" customHeight="1">
      <c r="C293" s="478">
        <v>4</v>
      </c>
      <c r="D293" s="479" t="s">
        <v>9</v>
      </c>
      <c r="E293" s="439">
        <v>28</v>
      </c>
      <c r="F293" s="439" t="s">
        <v>10</v>
      </c>
      <c r="G293" s="478" t="s">
        <v>25</v>
      </c>
      <c r="H293" s="439"/>
      <c r="I293" s="454" t="s">
        <v>123</v>
      </c>
      <c r="J293" s="455"/>
      <c r="K293" s="456"/>
      <c r="L293" s="447">
        <f t="shared" ref="L293" si="7">IF(AND(I293="○",AU293="●"),2+ROUNDDOWN(($K$247-100)/100,0)*2,0)</f>
        <v>0</v>
      </c>
      <c r="M293" s="448"/>
      <c r="N293" s="448"/>
      <c r="O293" s="448"/>
      <c r="P293" s="448"/>
      <c r="Q293" s="449"/>
      <c r="R293" s="496"/>
      <c r="S293" s="497"/>
      <c r="T293" s="498"/>
      <c r="U293" s="505"/>
      <c r="V293" s="506"/>
      <c r="W293" s="507"/>
      <c r="X293" s="450">
        <f t="shared" ref="X293" si="8">IF(I293="○",L293,ROUNDUP(L293*U293,1))</f>
        <v>0</v>
      </c>
      <c r="Y293" s="451"/>
      <c r="Z293" s="451"/>
      <c r="AA293" s="451"/>
      <c r="AB293" s="451"/>
      <c r="AC293" s="452"/>
      <c r="AD293" s="118"/>
      <c r="AU293" s="453" t="str">
        <f t="shared" ref="AU293" si="9">IF(OR(I293="×",AU297="×"),"×","●")</f>
        <v>●</v>
      </c>
      <c r="AV293" s="346" t="str">
        <f t="shared" ref="AV293" si="10">IF(AU293="●",IF(I293="定","-",I293),"-")</f>
        <v>○</v>
      </c>
    </row>
    <row r="294" spans="3:48" ht="10.9" hidden="1" customHeight="1">
      <c r="C294" s="434"/>
      <c r="D294" s="437"/>
      <c r="E294" s="440"/>
      <c r="F294" s="440"/>
      <c r="G294" s="434"/>
      <c r="H294" s="440"/>
      <c r="I294" s="457"/>
      <c r="J294" s="458"/>
      <c r="K294" s="459"/>
      <c r="L294" s="447"/>
      <c r="M294" s="448"/>
      <c r="N294" s="448"/>
      <c r="O294" s="448"/>
      <c r="P294" s="448"/>
      <c r="Q294" s="449"/>
      <c r="R294" s="499"/>
      <c r="S294" s="500"/>
      <c r="T294" s="501"/>
      <c r="U294" s="506"/>
      <c r="V294" s="506"/>
      <c r="W294" s="507"/>
      <c r="X294" s="450"/>
      <c r="Y294" s="451"/>
      <c r="Z294" s="451"/>
      <c r="AA294" s="451"/>
      <c r="AB294" s="451"/>
      <c r="AC294" s="452"/>
      <c r="AD294" s="118"/>
      <c r="AU294" s="453"/>
      <c r="AV294" s="346"/>
    </row>
    <row r="295" spans="3:48" ht="10.9" hidden="1" customHeight="1">
      <c r="C295" s="434"/>
      <c r="D295" s="437"/>
      <c r="E295" s="440"/>
      <c r="F295" s="440"/>
      <c r="G295" s="434"/>
      <c r="H295" s="440"/>
      <c r="I295" s="457"/>
      <c r="J295" s="458"/>
      <c r="K295" s="459"/>
      <c r="L295" s="447"/>
      <c r="M295" s="448"/>
      <c r="N295" s="448"/>
      <c r="O295" s="448"/>
      <c r="P295" s="448"/>
      <c r="Q295" s="449"/>
      <c r="R295" s="499"/>
      <c r="S295" s="500"/>
      <c r="T295" s="501"/>
      <c r="U295" s="506"/>
      <c r="V295" s="506"/>
      <c r="W295" s="507"/>
      <c r="X295" s="450"/>
      <c r="Y295" s="451"/>
      <c r="Z295" s="451"/>
      <c r="AA295" s="451"/>
      <c r="AB295" s="451"/>
      <c r="AC295" s="452"/>
      <c r="AD295" s="118"/>
      <c r="AU295" s="453"/>
      <c r="AV295" s="346"/>
    </row>
    <row r="296" spans="3:48" ht="10.9" hidden="1" customHeight="1">
      <c r="C296" s="444"/>
      <c r="D296" s="445"/>
      <c r="E296" s="446"/>
      <c r="F296" s="446"/>
      <c r="G296" s="444"/>
      <c r="H296" s="446"/>
      <c r="I296" s="480"/>
      <c r="J296" s="481"/>
      <c r="K296" s="482"/>
      <c r="L296" s="447"/>
      <c r="M296" s="448"/>
      <c r="N296" s="448"/>
      <c r="O296" s="448"/>
      <c r="P296" s="448"/>
      <c r="Q296" s="449"/>
      <c r="R296" s="510"/>
      <c r="S296" s="511"/>
      <c r="T296" s="512"/>
      <c r="U296" s="506"/>
      <c r="V296" s="506"/>
      <c r="W296" s="507"/>
      <c r="X296" s="450"/>
      <c r="Y296" s="451"/>
      <c r="Z296" s="451"/>
      <c r="AA296" s="451"/>
      <c r="AB296" s="451"/>
      <c r="AC296" s="452"/>
      <c r="AD296" s="118"/>
      <c r="AU296" s="453"/>
      <c r="AV296" s="346"/>
    </row>
    <row r="297" spans="3:48" ht="10.9" hidden="1" customHeight="1">
      <c r="C297" s="478">
        <v>4</v>
      </c>
      <c r="D297" s="479" t="s">
        <v>9</v>
      </c>
      <c r="E297" s="439">
        <v>29</v>
      </c>
      <c r="F297" s="439" t="s">
        <v>10</v>
      </c>
      <c r="G297" s="478" t="s">
        <v>19</v>
      </c>
      <c r="H297" s="439"/>
      <c r="I297" s="454" t="s">
        <v>123</v>
      </c>
      <c r="J297" s="455"/>
      <c r="K297" s="456"/>
      <c r="L297" s="447">
        <f t="shared" ref="L297" si="11">IF(AND(I297="○",AU297="●"),2+ROUNDDOWN(($K$247-100)/100,0)*2,0)</f>
        <v>0</v>
      </c>
      <c r="M297" s="448"/>
      <c r="N297" s="448"/>
      <c r="O297" s="448"/>
      <c r="P297" s="448"/>
      <c r="Q297" s="449"/>
      <c r="R297" s="496"/>
      <c r="S297" s="497"/>
      <c r="T297" s="498"/>
      <c r="U297" s="505"/>
      <c r="V297" s="506"/>
      <c r="W297" s="507"/>
      <c r="X297" s="450">
        <f t="shared" ref="X297" si="12">IF(I297="○",L297,ROUNDUP(L297*U297,1))</f>
        <v>0</v>
      </c>
      <c r="Y297" s="451"/>
      <c r="Z297" s="451"/>
      <c r="AA297" s="451"/>
      <c r="AB297" s="451"/>
      <c r="AC297" s="452"/>
      <c r="AD297" s="118"/>
      <c r="AU297" s="453" t="str">
        <f t="shared" ref="AU297" si="13">IF(OR(I297="×",AU301="×"),"×","●")</f>
        <v>●</v>
      </c>
      <c r="AV297" s="346" t="str">
        <f t="shared" ref="AV297" si="14">IF(AU297="●",IF(I297="定","-",I297),"-")</f>
        <v>○</v>
      </c>
    </row>
    <row r="298" spans="3:48" ht="10.9" hidden="1" customHeight="1">
      <c r="C298" s="434"/>
      <c r="D298" s="437"/>
      <c r="E298" s="440"/>
      <c r="F298" s="440"/>
      <c r="G298" s="434"/>
      <c r="H298" s="440"/>
      <c r="I298" s="457"/>
      <c r="J298" s="458"/>
      <c r="K298" s="459"/>
      <c r="L298" s="447"/>
      <c r="M298" s="448"/>
      <c r="N298" s="448"/>
      <c r="O298" s="448"/>
      <c r="P298" s="448"/>
      <c r="Q298" s="449"/>
      <c r="R298" s="499"/>
      <c r="S298" s="500"/>
      <c r="T298" s="501"/>
      <c r="U298" s="506"/>
      <c r="V298" s="506"/>
      <c r="W298" s="507"/>
      <c r="X298" s="450"/>
      <c r="Y298" s="451"/>
      <c r="Z298" s="451"/>
      <c r="AA298" s="451"/>
      <c r="AB298" s="451"/>
      <c r="AC298" s="452"/>
      <c r="AD298" s="118"/>
      <c r="AU298" s="453"/>
      <c r="AV298" s="346"/>
    </row>
    <row r="299" spans="3:48" ht="10.9" hidden="1" customHeight="1">
      <c r="C299" s="434"/>
      <c r="D299" s="437"/>
      <c r="E299" s="440"/>
      <c r="F299" s="440"/>
      <c r="G299" s="434"/>
      <c r="H299" s="440"/>
      <c r="I299" s="457"/>
      <c r="J299" s="458"/>
      <c r="K299" s="459"/>
      <c r="L299" s="447"/>
      <c r="M299" s="448"/>
      <c r="N299" s="448"/>
      <c r="O299" s="448"/>
      <c r="P299" s="448"/>
      <c r="Q299" s="449"/>
      <c r="R299" s="499"/>
      <c r="S299" s="500"/>
      <c r="T299" s="501"/>
      <c r="U299" s="506"/>
      <c r="V299" s="506"/>
      <c r="W299" s="507"/>
      <c r="X299" s="450"/>
      <c r="Y299" s="451"/>
      <c r="Z299" s="451"/>
      <c r="AA299" s="451"/>
      <c r="AB299" s="451"/>
      <c r="AC299" s="452"/>
      <c r="AD299" s="118"/>
      <c r="AU299" s="453"/>
      <c r="AV299" s="346"/>
    </row>
    <row r="300" spans="3:48" ht="10.9" hidden="1" customHeight="1">
      <c r="C300" s="444"/>
      <c r="D300" s="445"/>
      <c r="E300" s="446"/>
      <c r="F300" s="446"/>
      <c r="G300" s="444"/>
      <c r="H300" s="446"/>
      <c r="I300" s="480"/>
      <c r="J300" s="481"/>
      <c r="K300" s="482"/>
      <c r="L300" s="447"/>
      <c r="M300" s="448"/>
      <c r="N300" s="448"/>
      <c r="O300" s="448"/>
      <c r="P300" s="448"/>
      <c r="Q300" s="449"/>
      <c r="R300" s="510"/>
      <c r="S300" s="511"/>
      <c r="T300" s="512"/>
      <c r="U300" s="506"/>
      <c r="V300" s="506"/>
      <c r="W300" s="507"/>
      <c r="X300" s="450"/>
      <c r="Y300" s="451"/>
      <c r="Z300" s="451"/>
      <c r="AA300" s="451"/>
      <c r="AB300" s="451"/>
      <c r="AC300" s="452"/>
      <c r="AD300" s="118"/>
      <c r="AU300" s="453"/>
      <c r="AV300" s="346"/>
    </row>
    <row r="301" spans="3:48" ht="10.9" hidden="1" customHeight="1">
      <c r="C301" s="478">
        <v>4</v>
      </c>
      <c r="D301" s="479" t="s">
        <v>9</v>
      </c>
      <c r="E301" s="439">
        <v>30</v>
      </c>
      <c r="F301" s="439" t="s">
        <v>10</v>
      </c>
      <c r="G301" s="478" t="s">
        <v>20</v>
      </c>
      <c r="H301" s="439"/>
      <c r="I301" s="454" t="s">
        <v>123</v>
      </c>
      <c r="J301" s="455"/>
      <c r="K301" s="456"/>
      <c r="L301" s="447">
        <f t="shared" ref="L301" si="15">IF(AND(I301="○",AU301="●"),2+ROUNDDOWN(($K$247-100)/100,0)*2,0)</f>
        <v>0</v>
      </c>
      <c r="M301" s="448"/>
      <c r="N301" s="448"/>
      <c r="O301" s="448"/>
      <c r="P301" s="448"/>
      <c r="Q301" s="449"/>
      <c r="R301" s="496"/>
      <c r="S301" s="497"/>
      <c r="T301" s="498"/>
      <c r="U301" s="505"/>
      <c r="V301" s="506"/>
      <c r="W301" s="507"/>
      <c r="X301" s="450">
        <f t="shared" ref="X301" si="16">IF(I301="○",L301,ROUNDUP(L301*U301,1))</f>
        <v>0</v>
      </c>
      <c r="Y301" s="451"/>
      <c r="Z301" s="451"/>
      <c r="AA301" s="451"/>
      <c r="AB301" s="451"/>
      <c r="AC301" s="452"/>
      <c r="AD301" s="118"/>
      <c r="AU301" s="453" t="str">
        <f t="shared" ref="AU301" si="17">IF(OR(I301="×",AU305="×"),"×","●")</f>
        <v>●</v>
      </c>
      <c r="AV301" s="346" t="str">
        <f t="shared" ref="AV301" si="18">IF(AU301="●",IF(I301="定","-",I301),"-")</f>
        <v>○</v>
      </c>
    </row>
    <row r="302" spans="3:48" ht="10.9" hidden="1" customHeight="1">
      <c r="C302" s="434"/>
      <c r="D302" s="437"/>
      <c r="E302" s="440"/>
      <c r="F302" s="440"/>
      <c r="G302" s="434"/>
      <c r="H302" s="440"/>
      <c r="I302" s="457"/>
      <c r="J302" s="458"/>
      <c r="K302" s="459"/>
      <c r="L302" s="447"/>
      <c r="M302" s="448"/>
      <c r="N302" s="448"/>
      <c r="O302" s="448"/>
      <c r="P302" s="448"/>
      <c r="Q302" s="449"/>
      <c r="R302" s="499"/>
      <c r="S302" s="500"/>
      <c r="T302" s="501"/>
      <c r="U302" s="506"/>
      <c r="V302" s="506"/>
      <c r="W302" s="507"/>
      <c r="X302" s="450"/>
      <c r="Y302" s="451"/>
      <c r="Z302" s="451"/>
      <c r="AA302" s="451"/>
      <c r="AB302" s="451"/>
      <c r="AC302" s="452"/>
      <c r="AD302" s="118"/>
      <c r="AU302" s="453"/>
      <c r="AV302" s="346"/>
    </row>
    <row r="303" spans="3:48" ht="10.9" hidden="1" customHeight="1">
      <c r="C303" s="434"/>
      <c r="D303" s="437"/>
      <c r="E303" s="440"/>
      <c r="F303" s="440"/>
      <c r="G303" s="434"/>
      <c r="H303" s="440"/>
      <c r="I303" s="457"/>
      <c r="J303" s="458"/>
      <c r="K303" s="459"/>
      <c r="L303" s="447"/>
      <c r="M303" s="448"/>
      <c r="N303" s="448"/>
      <c r="O303" s="448"/>
      <c r="P303" s="448"/>
      <c r="Q303" s="449"/>
      <c r="R303" s="499"/>
      <c r="S303" s="500"/>
      <c r="T303" s="501"/>
      <c r="U303" s="506"/>
      <c r="V303" s="506"/>
      <c r="W303" s="507"/>
      <c r="X303" s="450"/>
      <c r="Y303" s="451"/>
      <c r="Z303" s="451"/>
      <c r="AA303" s="451"/>
      <c r="AB303" s="451"/>
      <c r="AC303" s="452"/>
      <c r="AD303" s="118"/>
      <c r="AU303" s="453"/>
      <c r="AV303" s="346"/>
    </row>
    <row r="304" spans="3:48" ht="10.9" hidden="1" customHeight="1">
      <c r="C304" s="444"/>
      <c r="D304" s="445"/>
      <c r="E304" s="446"/>
      <c r="F304" s="446"/>
      <c r="G304" s="444"/>
      <c r="H304" s="446"/>
      <c r="I304" s="480"/>
      <c r="J304" s="481"/>
      <c r="K304" s="482"/>
      <c r="L304" s="447"/>
      <c r="M304" s="448"/>
      <c r="N304" s="448"/>
      <c r="O304" s="448"/>
      <c r="P304" s="448"/>
      <c r="Q304" s="449"/>
      <c r="R304" s="510"/>
      <c r="S304" s="511"/>
      <c r="T304" s="512"/>
      <c r="U304" s="506"/>
      <c r="V304" s="506"/>
      <c r="W304" s="507"/>
      <c r="X304" s="450"/>
      <c r="Y304" s="451"/>
      <c r="Z304" s="451"/>
      <c r="AA304" s="451"/>
      <c r="AB304" s="451"/>
      <c r="AC304" s="452"/>
      <c r="AD304" s="118"/>
      <c r="AU304" s="453"/>
      <c r="AV304" s="346"/>
    </row>
    <row r="305" spans="3:48" ht="10.9" hidden="1" customHeight="1">
      <c r="C305" s="478">
        <v>5</v>
      </c>
      <c r="D305" s="479" t="s">
        <v>9</v>
      </c>
      <c r="E305" s="439">
        <v>1</v>
      </c>
      <c r="F305" s="439" t="s">
        <v>10</v>
      </c>
      <c r="G305" s="478" t="s">
        <v>21</v>
      </c>
      <c r="H305" s="439"/>
      <c r="I305" s="454" t="s">
        <v>123</v>
      </c>
      <c r="J305" s="455"/>
      <c r="K305" s="456"/>
      <c r="L305" s="447">
        <f t="shared" ref="L305" si="19">IF(AND(I305="○",AU305="●"),2+ROUNDDOWN(($K$247-100)/100,0)*2,0)</f>
        <v>0</v>
      </c>
      <c r="M305" s="448"/>
      <c r="N305" s="448"/>
      <c r="O305" s="448"/>
      <c r="P305" s="448"/>
      <c r="Q305" s="449"/>
      <c r="R305" s="496"/>
      <c r="S305" s="497"/>
      <c r="T305" s="498"/>
      <c r="U305" s="505"/>
      <c r="V305" s="506"/>
      <c r="W305" s="507"/>
      <c r="X305" s="450">
        <f t="shared" ref="X305" si="20">IF(I305="○",L305,ROUNDUP(L305*U305,1))</f>
        <v>0</v>
      </c>
      <c r="Y305" s="451"/>
      <c r="Z305" s="451"/>
      <c r="AA305" s="451"/>
      <c r="AB305" s="451"/>
      <c r="AC305" s="452"/>
      <c r="AD305" s="118"/>
      <c r="AU305" s="453" t="str">
        <f t="shared" ref="AU305" si="21">IF(OR(I305="×",AU309="×"),"×","●")</f>
        <v>●</v>
      </c>
      <c r="AV305" s="346" t="str">
        <f t="shared" ref="AV305" si="22">IF(AU305="●",IF(I305="定","-",I305),"-")</f>
        <v>○</v>
      </c>
    </row>
    <row r="306" spans="3:48" ht="10.9" hidden="1" customHeight="1">
      <c r="C306" s="434"/>
      <c r="D306" s="437"/>
      <c r="E306" s="440"/>
      <c r="F306" s="440"/>
      <c r="G306" s="434"/>
      <c r="H306" s="440"/>
      <c r="I306" s="457"/>
      <c r="J306" s="458"/>
      <c r="K306" s="459"/>
      <c r="L306" s="447"/>
      <c r="M306" s="448"/>
      <c r="N306" s="448"/>
      <c r="O306" s="448"/>
      <c r="P306" s="448"/>
      <c r="Q306" s="449"/>
      <c r="R306" s="499"/>
      <c r="S306" s="500"/>
      <c r="T306" s="501"/>
      <c r="U306" s="506"/>
      <c r="V306" s="506"/>
      <c r="W306" s="507"/>
      <c r="X306" s="450"/>
      <c r="Y306" s="451"/>
      <c r="Z306" s="451"/>
      <c r="AA306" s="451"/>
      <c r="AB306" s="451"/>
      <c r="AC306" s="452"/>
      <c r="AD306" s="118"/>
      <c r="AU306" s="453"/>
      <c r="AV306" s="346"/>
    </row>
    <row r="307" spans="3:48" ht="10.9" hidden="1" customHeight="1">
      <c r="C307" s="434"/>
      <c r="D307" s="437"/>
      <c r="E307" s="440"/>
      <c r="F307" s="440"/>
      <c r="G307" s="434"/>
      <c r="H307" s="440"/>
      <c r="I307" s="457"/>
      <c r="J307" s="458"/>
      <c r="K307" s="459"/>
      <c r="L307" s="447"/>
      <c r="M307" s="448"/>
      <c r="N307" s="448"/>
      <c r="O307" s="448"/>
      <c r="P307" s="448"/>
      <c r="Q307" s="449"/>
      <c r="R307" s="499"/>
      <c r="S307" s="500"/>
      <c r="T307" s="501"/>
      <c r="U307" s="506"/>
      <c r="V307" s="506"/>
      <c r="W307" s="507"/>
      <c r="X307" s="450"/>
      <c r="Y307" s="451"/>
      <c r="Z307" s="451"/>
      <c r="AA307" s="451"/>
      <c r="AB307" s="451"/>
      <c r="AC307" s="452"/>
      <c r="AD307" s="118"/>
      <c r="AU307" s="453"/>
      <c r="AV307" s="346"/>
    </row>
    <row r="308" spans="3:48" ht="10.9" hidden="1" customHeight="1">
      <c r="C308" s="444"/>
      <c r="D308" s="445"/>
      <c r="E308" s="446"/>
      <c r="F308" s="446"/>
      <c r="G308" s="444"/>
      <c r="H308" s="446"/>
      <c r="I308" s="480"/>
      <c r="J308" s="481"/>
      <c r="K308" s="482"/>
      <c r="L308" s="447"/>
      <c r="M308" s="448"/>
      <c r="N308" s="448"/>
      <c r="O308" s="448"/>
      <c r="P308" s="448"/>
      <c r="Q308" s="449"/>
      <c r="R308" s="510"/>
      <c r="S308" s="511"/>
      <c r="T308" s="512"/>
      <c r="U308" s="506"/>
      <c r="V308" s="506"/>
      <c r="W308" s="507"/>
      <c r="X308" s="450"/>
      <c r="Y308" s="451"/>
      <c r="Z308" s="451"/>
      <c r="AA308" s="451"/>
      <c r="AB308" s="451"/>
      <c r="AC308" s="452"/>
      <c r="AD308" s="118"/>
      <c r="AU308" s="453"/>
      <c r="AV308" s="346"/>
    </row>
    <row r="309" spans="3:48" ht="10.9" hidden="1" customHeight="1">
      <c r="C309" s="478">
        <v>5</v>
      </c>
      <c r="D309" s="479" t="s">
        <v>9</v>
      </c>
      <c r="E309" s="439">
        <v>2</v>
      </c>
      <c r="F309" s="439" t="s">
        <v>10</v>
      </c>
      <c r="G309" s="478" t="s">
        <v>22</v>
      </c>
      <c r="H309" s="439"/>
      <c r="I309" s="454" t="s">
        <v>123</v>
      </c>
      <c r="J309" s="455"/>
      <c r="K309" s="456"/>
      <c r="L309" s="447">
        <f t="shared" ref="L309" si="23">IF(AND(I309="○",AU309="●"),2+ROUNDDOWN(($K$247-100)/100,0)*2,0)</f>
        <v>0</v>
      </c>
      <c r="M309" s="448"/>
      <c r="N309" s="448"/>
      <c r="O309" s="448"/>
      <c r="P309" s="448"/>
      <c r="Q309" s="449"/>
      <c r="R309" s="496"/>
      <c r="S309" s="497"/>
      <c r="T309" s="498"/>
      <c r="U309" s="505"/>
      <c r="V309" s="506"/>
      <c r="W309" s="507"/>
      <c r="X309" s="450">
        <f t="shared" ref="X309" si="24">IF(I309="○",L309,ROUNDUP(L309*U309,1))</f>
        <v>0</v>
      </c>
      <c r="Y309" s="451"/>
      <c r="Z309" s="451"/>
      <c r="AA309" s="451"/>
      <c r="AB309" s="451"/>
      <c r="AC309" s="452"/>
      <c r="AD309" s="118"/>
      <c r="AU309" s="453" t="str">
        <f t="shared" ref="AU309" si="25">IF(OR(I309="×",AU313="×"),"×","●")</f>
        <v>●</v>
      </c>
      <c r="AV309" s="346" t="str">
        <f t="shared" ref="AV309" si="26">IF(AU309="●",IF(I309="定","-",I309),"-")</f>
        <v>○</v>
      </c>
    </row>
    <row r="310" spans="3:48" ht="10.9" hidden="1" customHeight="1">
      <c r="C310" s="434"/>
      <c r="D310" s="437"/>
      <c r="E310" s="440"/>
      <c r="F310" s="440"/>
      <c r="G310" s="434"/>
      <c r="H310" s="440"/>
      <c r="I310" s="457"/>
      <c r="J310" s="458"/>
      <c r="K310" s="459"/>
      <c r="L310" s="447"/>
      <c r="M310" s="448"/>
      <c r="N310" s="448"/>
      <c r="O310" s="448"/>
      <c r="P310" s="448"/>
      <c r="Q310" s="449"/>
      <c r="R310" s="499"/>
      <c r="S310" s="500"/>
      <c r="T310" s="501"/>
      <c r="U310" s="506"/>
      <c r="V310" s="506"/>
      <c r="W310" s="507"/>
      <c r="X310" s="450"/>
      <c r="Y310" s="451"/>
      <c r="Z310" s="451"/>
      <c r="AA310" s="451"/>
      <c r="AB310" s="451"/>
      <c r="AC310" s="452"/>
      <c r="AD310" s="118"/>
      <c r="AU310" s="453"/>
      <c r="AV310" s="346"/>
    </row>
    <row r="311" spans="3:48" ht="10.9" hidden="1" customHeight="1">
      <c r="C311" s="434"/>
      <c r="D311" s="437"/>
      <c r="E311" s="440"/>
      <c r="F311" s="440"/>
      <c r="G311" s="434"/>
      <c r="H311" s="440"/>
      <c r="I311" s="457"/>
      <c r="J311" s="458"/>
      <c r="K311" s="459"/>
      <c r="L311" s="447"/>
      <c r="M311" s="448"/>
      <c r="N311" s="448"/>
      <c r="O311" s="448"/>
      <c r="P311" s="448"/>
      <c r="Q311" s="449"/>
      <c r="R311" s="499"/>
      <c r="S311" s="500"/>
      <c r="T311" s="501"/>
      <c r="U311" s="506"/>
      <c r="V311" s="506"/>
      <c r="W311" s="507"/>
      <c r="X311" s="450"/>
      <c r="Y311" s="451"/>
      <c r="Z311" s="451"/>
      <c r="AA311" s="451"/>
      <c r="AB311" s="451"/>
      <c r="AC311" s="452"/>
      <c r="AD311" s="118"/>
      <c r="AU311" s="453"/>
      <c r="AV311" s="346"/>
    </row>
    <row r="312" spans="3:48" ht="10.9" hidden="1" customHeight="1">
      <c r="C312" s="444"/>
      <c r="D312" s="445"/>
      <c r="E312" s="446"/>
      <c r="F312" s="446"/>
      <c r="G312" s="444"/>
      <c r="H312" s="446"/>
      <c r="I312" s="480"/>
      <c r="J312" s="481"/>
      <c r="K312" s="482"/>
      <c r="L312" s="447"/>
      <c r="M312" s="448"/>
      <c r="N312" s="448"/>
      <c r="O312" s="448"/>
      <c r="P312" s="448"/>
      <c r="Q312" s="449"/>
      <c r="R312" s="510"/>
      <c r="S312" s="511"/>
      <c r="T312" s="512"/>
      <c r="U312" s="506"/>
      <c r="V312" s="506"/>
      <c r="W312" s="507"/>
      <c r="X312" s="450"/>
      <c r="Y312" s="451"/>
      <c r="Z312" s="451"/>
      <c r="AA312" s="451"/>
      <c r="AB312" s="451"/>
      <c r="AC312" s="452"/>
      <c r="AD312" s="118"/>
      <c r="AU312" s="453"/>
      <c r="AV312" s="346"/>
    </row>
    <row r="313" spans="3:48" ht="10.9" hidden="1" customHeight="1">
      <c r="C313" s="478">
        <v>5</v>
      </c>
      <c r="D313" s="479" t="s">
        <v>9</v>
      </c>
      <c r="E313" s="439">
        <v>3</v>
      </c>
      <c r="F313" s="439" t="s">
        <v>10</v>
      </c>
      <c r="G313" s="478" t="s">
        <v>23</v>
      </c>
      <c r="H313" s="439"/>
      <c r="I313" s="454" t="s">
        <v>123</v>
      </c>
      <c r="J313" s="455"/>
      <c r="K313" s="456"/>
      <c r="L313" s="447">
        <f t="shared" ref="L313" si="27">IF(AND(I313="○",AU313="●"),2+ROUNDDOWN(($K$247-100)/100,0)*2,0)</f>
        <v>0</v>
      </c>
      <c r="M313" s="448"/>
      <c r="N313" s="448"/>
      <c r="O313" s="448"/>
      <c r="P313" s="448"/>
      <c r="Q313" s="449"/>
      <c r="R313" s="496"/>
      <c r="S313" s="497"/>
      <c r="T313" s="498"/>
      <c r="U313" s="505"/>
      <c r="V313" s="506"/>
      <c r="W313" s="507"/>
      <c r="X313" s="450">
        <f t="shared" ref="X313" si="28">IF(I313="○",L313,ROUNDUP(L313*U313,1))</f>
        <v>0</v>
      </c>
      <c r="Y313" s="451"/>
      <c r="Z313" s="451"/>
      <c r="AA313" s="451"/>
      <c r="AB313" s="451"/>
      <c r="AC313" s="452"/>
      <c r="AD313" s="118"/>
      <c r="AU313" s="453" t="str">
        <f t="shared" ref="AU313" si="29">IF(OR(I313="×",AU317="×"),"×","●")</f>
        <v>●</v>
      </c>
      <c r="AV313" s="346" t="str">
        <f t="shared" ref="AV313" si="30">IF(AU313="●",IF(I313="定","-",I313),"-")</f>
        <v>○</v>
      </c>
    </row>
    <row r="314" spans="3:48" ht="10.9" hidden="1" customHeight="1">
      <c r="C314" s="434"/>
      <c r="D314" s="437"/>
      <c r="E314" s="440"/>
      <c r="F314" s="440"/>
      <c r="G314" s="434"/>
      <c r="H314" s="440"/>
      <c r="I314" s="457"/>
      <c r="J314" s="458"/>
      <c r="K314" s="459"/>
      <c r="L314" s="447"/>
      <c r="M314" s="448"/>
      <c r="N314" s="448"/>
      <c r="O314" s="448"/>
      <c r="P314" s="448"/>
      <c r="Q314" s="449"/>
      <c r="R314" s="499"/>
      <c r="S314" s="500"/>
      <c r="T314" s="501"/>
      <c r="U314" s="506"/>
      <c r="V314" s="506"/>
      <c r="W314" s="507"/>
      <c r="X314" s="450"/>
      <c r="Y314" s="451"/>
      <c r="Z314" s="451"/>
      <c r="AA314" s="451"/>
      <c r="AB314" s="451"/>
      <c r="AC314" s="452"/>
      <c r="AD314" s="118"/>
      <c r="AU314" s="453"/>
      <c r="AV314" s="346"/>
    </row>
    <row r="315" spans="3:48" ht="10.9" hidden="1" customHeight="1">
      <c r="C315" s="434"/>
      <c r="D315" s="437"/>
      <c r="E315" s="440"/>
      <c r="F315" s="440"/>
      <c r="G315" s="434"/>
      <c r="H315" s="440"/>
      <c r="I315" s="457"/>
      <c r="J315" s="458"/>
      <c r="K315" s="459"/>
      <c r="L315" s="447"/>
      <c r="M315" s="448"/>
      <c r="N315" s="448"/>
      <c r="O315" s="448"/>
      <c r="P315" s="448"/>
      <c r="Q315" s="449"/>
      <c r="R315" s="499"/>
      <c r="S315" s="500"/>
      <c r="T315" s="501"/>
      <c r="U315" s="506"/>
      <c r="V315" s="506"/>
      <c r="W315" s="507"/>
      <c r="X315" s="450"/>
      <c r="Y315" s="451"/>
      <c r="Z315" s="451"/>
      <c r="AA315" s="451"/>
      <c r="AB315" s="451"/>
      <c r="AC315" s="452"/>
      <c r="AD315" s="118"/>
      <c r="AU315" s="453"/>
      <c r="AV315" s="346"/>
    </row>
    <row r="316" spans="3:48" ht="10.9" hidden="1" customHeight="1">
      <c r="C316" s="444"/>
      <c r="D316" s="445"/>
      <c r="E316" s="446"/>
      <c r="F316" s="446"/>
      <c r="G316" s="444"/>
      <c r="H316" s="446"/>
      <c r="I316" s="480"/>
      <c r="J316" s="481"/>
      <c r="K316" s="482"/>
      <c r="L316" s="447"/>
      <c r="M316" s="448"/>
      <c r="N316" s="448"/>
      <c r="O316" s="448"/>
      <c r="P316" s="448"/>
      <c r="Q316" s="449"/>
      <c r="R316" s="510"/>
      <c r="S316" s="511"/>
      <c r="T316" s="512"/>
      <c r="U316" s="506"/>
      <c r="V316" s="506"/>
      <c r="W316" s="507"/>
      <c r="X316" s="450"/>
      <c r="Y316" s="451"/>
      <c r="Z316" s="451"/>
      <c r="AA316" s="451"/>
      <c r="AB316" s="451"/>
      <c r="AC316" s="452"/>
      <c r="AD316" s="118"/>
      <c r="AU316" s="453"/>
      <c r="AV316" s="346"/>
    </row>
    <row r="317" spans="3:48" ht="10.9" hidden="1" customHeight="1">
      <c r="C317" s="478">
        <v>5</v>
      </c>
      <c r="D317" s="479" t="s">
        <v>9</v>
      </c>
      <c r="E317" s="439">
        <v>4</v>
      </c>
      <c r="F317" s="439" t="s">
        <v>10</v>
      </c>
      <c r="G317" s="478" t="s">
        <v>24</v>
      </c>
      <c r="H317" s="439"/>
      <c r="I317" s="454" t="s">
        <v>123</v>
      </c>
      <c r="J317" s="455"/>
      <c r="K317" s="456"/>
      <c r="L317" s="447">
        <f t="shared" ref="L317" si="31">IF(AND(I317="○",AU317="●"),2+ROUNDDOWN(($K$247-100)/100,0)*2,0)</f>
        <v>0</v>
      </c>
      <c r="M317" s="448"/>
      <c r="N317" s="448"/>
      <c r="O317" s="448"/>
      <c r="P317" s="448"/>
      <c r="Q317" s="449"/>
      <c r="R317" s="496"/>
      <c r="S317" s="497"/>
      <c r="T317" s="498"/>
      <c r="U317" s="505"/>
      <c r="V317" s="506"/>
      <c r="W317" s="507"/>
      <c r="X317" s="450">
        <f t="shared" ref="X317" si="32">IF(I317="○",L317,ROUNDUP(L317*U317,1))</f>
        <v>0</v>
      </c>
      <c r="Y317" s="451"/>
      <c r="Z317" s="451"/>
      <c r="AA317" s="451"/>
      <c r="AB317" s="451"/>
      <c r="AC317" s="452"/>
      <c r="AD317" s="118"/>
      <c r="AU317" s="453" t="str">
        <f t="shared" ref="AU317" si="33">IF(OR(I317="×",AU321="×"),"×","●")</f>
        <v>●</v>
      </c>
      <c r="AV317" s="346" t="str">
        <f t="shared" ref="AV317" si="34">IF(AU317="●",IF(I317="定","-",I317),"-")</f>
        <v>○</v>
      </c>
    </row>
    <row r="318" spans="3:48" ht="10.9" hidden="1" customHeight="1">
      <c r="C318" s="434"/>
      <c r="D318" s="437"/>
      <c r="E318" s="440"/>
      <c r="F318" s="440"/>
      <c r="G318" s="434"/>
      <c r="H318" s="440"/>
      <c r="I318" s="457"/>
      <c r="J318" s="458"/>
      <c r="K318" s="459"/>
      <c r="L318" s="447"/>
      <c r="M318" s="448"/>
      <c r="N318" s="448"/>
      <c r="O318" s="448"/>
      <c r="P318" s="448"/>
      <c r="Q318" s="449"/>
      <c r="R318" s="499"/>
      <c r="S318" s="500"/>
      <c r="T318" s="501"/>
      <c r="U318" s="506"/>
      <c r="V318" s="506"/>
      <c r="W318" s="507"/>
      <c r="X318" s="450"/>
      <c r="Y318" s="451"/>
      <c r="Z318" s="451"/>
      <c r="AA318" s="451"/>
      <c r="AB318" s="451"/>
      <c r="AC318" s="452"/>
      <c r="AD318" s="118"/>
      <c r="AU318" s="453"/>
      <c r="AV318" s="346"/>
    </row>
    <row r="319" spans="3:48" ht="10.9" hidden="1" customHeight="1">
      <c r="C319" s="434"/>
      <c r="D319" s="437"/>
      <c r="E319" s="440"/>
      <c r="F319" s="440"/>
      <c r="G319" s="434"/>
      <c r="H319" s="440"/>
      <c r="I319" s="457"/>
      <c r="J319" s="458"/>
      <c r="K319" s="459"/>
      <c r="L319" s="447"/>
      <c r="M319" s="448"/>
      <c r="N319" s="448"/>
      <c r="O319" s="448"/>
      <c r="P319" s="448"/>
      <c r="Q319" s="449"/>
      <c r="R319" s="499"/>
      <c r="S319" s="500"/>
      <c r="T319" s="501"/>
      <c r="U319" s="506"/>
      <c r="V319" s="506"/>
      <c r="W319" s="507"/>
      <c r="X319" s="450"/>
      <c r="Y319" s="451"/>
      <c r="Z319" s="451"/>
      <c r="AA319" s="451"/>
      <c r="AB319" s="451"/>
      <c r="AC319" s="452"/>
      <c r="AD319" s="118"/>
      <c r="AU319" s="453"/>
      <c r="AV319" s="346"/>
    </row>
    <row r="320" spans="3:48" ht="10.9" hidden="1" customHeight="1">
      <c r="C320" s="444"/>
      <c r="D320" s="445"/>
      <c r="E320" s="446"/>
      <c r="F320" s="446"/>
      <c r="G320" s="444"/>
      <c r="H320" s="446"/>
      <c r="I320" s="480"/>
      <c r="J320" s="481"/>
      <c r="K320" s="482"/>
      <c r="L320" s="447"/>
      <c r="M320" s="448"/>
      <c r="N320" s="448"/>
      <c r="O320" s="448"/>
      <c r="P320" s="448"/>
      <c r="Q320" s="449"/>
      <c r="R320" s="510"/>
      <c r="S320" s="511"/>
      <c r="T320" s="512"/>
      <c r="U320" s="506"/>
      <c r="V320" s="506"/>
      <c r="W320" s="507"/>
      <c r="X320" s="450"/>
      <c r="Y320" s="451"/>
      <c r="Z320" s="451"/>
      <c r="AA320" s="451"/>
      <c r="AB320" s="451"/>
      <c r="AC320" s="452"/>
      <c r="AD320" s="118"/>
      <c r="AU320" s="453"/>
      <c r="AV320" s="346"/>
    </row>
    <row r="321" spans="3:48" ht="10.9" hidden="1" customHeight="1">
      <c r="C321" s="478">
        <v>5</v>
      </c>
      <c r="D321" s="479" t="s">
        <v>9</v>
      </c>
      <c r="E321" s="439">
        <v>5</v>
      </c>
      <c r="F321" s="439" t="s">
        <v>10</v>
      </c>
      <c r="G321" s="478" t="s">
        <v>25</v>
      </c>
      <c r="H321" s="439"/>
      <c r="I321" s="454" t="s">
        <v>123</v>
      </c>
      <c r="J321" s="455"/>
      <c r="K321" s="456"/>
      <c r="L321" s="447">
        <f t="shared" ref="L321" si="35">IF(AND(I321="○",AU321="●"),2+ROUNDDOWN(($K$247-100)/100,0)*2,0)</f>
        <v>0</v>
      </c>
      <c r="M321" s="448"/>
      <c r="N321" s="448"/>
      <c r="O321" s="448"/>
      <c r="P321" s="448"/>
      <c r="Q321" s="449"/>
      <c r="R321" s="496"/>
      <c r="S321" s="497"/>
      <c r="T321" s="498"/>
      <c r="U321" s="505"/>
      <c r="V321" s="506"/>
      <c r="W321" s="507"/>
      <c r="X321" s="450">
        <f t="shared" ref="X321" si="36">IF(I321="○",L321,ROUNDUP(L321*U321,1))</f>
        <v>0</v>
      </c>
      <c r="Y321" s="451"/>
      <c r="Z321" s="451"/>
      <c r="AA321" s="451"/>
      <c r="AB321" s="451"/>
      <c r="AC321" s="452"/>
      <c r="AD321" s="118"/>
      <c r="AU321" s="453" t="str">
        <f t="shared" ref="AU321" si="37">IF(OR(I321="×",AU325="×"),"×","●")</f>
        <v>●</v>
      </c>
      <c r="AV321" s="346" t="str">
        <f t="shared" ref="AV321" si="38">IF(AU321="●",IF(I321="定","-",I321),"-")</f>
        <v>○</v>
      </c>
    </row>
    <row r="322" spans="3:48" ht="10.9" hidden="1" customHeight="1">
      <c r="C322" s="434"/>
      <c r="D322" s="437"/>
      <c r="E322" s="440"/>
      <c r="F322" s="440"/>
      <c r="G322" s="434"/>
      <c r="H322" s="440"/>
      <c r="I322" s="457"/>
      <c r="J322" s="458"/>
      <c r="K322" s="459"/>
      <c r="L322" s="447"/>
      <c r="M322" s="448"/>
      <c r="N322" s="448"/>
      <c r="O322" s="448"/>
      <c r="P322" s="448"/>
      <c r="Q322" s="449"/>
      <c r="R322" s="499"/>
      <c r="S322" s="500"/>
      <c r="T322" s="501"/>
      <c r="U322" s="506"/>
      <c r="V322" s="506"/>
      <c r="W322" s="507"/>
      <c r="X322" s="450"/>
      <c r="Y322" s="451"/>
      <c r="Z322" s="451"/>
      <c r="AA322" s="451"/>
      <c r="AB322" s="451"/>
      <c r="AC322" s="452"/>
      <c r="AD322" s="118"/>
      <c r="AU322" s="453"/>
      <c r="AV322" s="346"/>
    </row>
    <row r="323" spans="3:48" ht="10.9" hidden="1" customHeight="1">
      <c r="C323" s="434"/>
      <c r="D323" s="437"/>
      <c r="E323" s="440"/>
      <c r="F323" s="440"/>
      <c r="G323" s="434"/>
      <c r="H323" s="440"/>
      <c r="I323" s="457"/>
      <c r="J323" s="458"/>
      <c r="K323" s="459"/>
      <c r="L323" s="447"/>
      <c r="M323" s="448"/>
      <c r="N323" s="448"/>
      <c r="O323" s="448"/>
      <c r="P323" s="448"/>
      <c r="Q323" s="449"/>
      <c r="R323" s="499"/>
      <c r="S323" s="500"/>
      <c r="T323" s="501"/>
      <c r="U323" s="506"/>
      <c r="V323" s="506"/>
      <c r="W323" s="507"/>
      <c r="X323" s="450"/>
      <c r="Y323" s="451"/>
      <c r="Z323" s="451"/>
      <c r="AA323" s="451"/>
      <c r="AB323" s="451"/>
      <c r="AC323" s="452"/>
      <c r="AD323" s="118"/>
      <c r="AU323" s="453"/>
      <c r="AV323" s="346"/>
    </row>
    <row r="324" spans="3:48" ht="10.9" hidden="1" customHeight="1">
      <c r="C324" s="444"/>
      <c r="D324" s="445"/>
      <c r="E324" s="446"/>
      <c r="F324" s="446"/>
      <c r="G324" s="444"/>
      <c r="H324" s="446"/>
      <c r="I324" s="480"/>
      <c r="J324" s="481"/>
      <c r="K324" s="482"/>
      <c r="L324" s="447"/>
      <c r="M324" s="448"/>
      <c r="N324" s="448"/>
      <c r="O324" s="448"/>
      <c r="P324" s="448"/>
      <c r="Q324" s="449"/>
      <c r="R324" s="510"/>
      <c r="S324" s="511"/>
      <c r="T324" s="512"/>
      <c r="U324" s="506"/>
      <c r="V324" s="506"/>
      <c r="W324" s="507"/>
      <c r="X324" s="450"/>
      <c r="Y324" s="451"/>
      <c r="Z324" s="451"/>
      <c r="AA324" s="451"/>
      <c r="AB324" s="451"/>
      <c r="AC324" s="452"/>
      <c r="AD324" s="118"/>
      <c r="AU324" s="453"/>
      <c r="AV324" s="346"/>
    </row>
    <row r="325" spans="3:48" ht="10.9" hidden="1" customHeight="1">
      <c r="C325" s="478">
        <v>5</v>
      </c>
      <c r="D325" s="479" t="s">
        <v>9</v>
      </c>
      <c r="E325" s="439">
        <v>6</v>
      </c>
      <c r="F325" s="439" t="s">
        <v>10</v>
      </c>
      <c r="G325" s="478" t="s">
        <v>19</v>
      </c>
      <c r="H325" s="439"/>
      <c r="I325" s="454" t="s">
        <v>123</v>
      </c>
      <c r="J325" s="455"/>
      <c r="K325" s="456"/>
      <c r="L325" s="447">
        <f t="shared" ref="L325" si="39">IF(AND(I325="○",AU325="●"),2+ROUNDDOWN(($K$247-100)/100,0)*2,0)</f>
        <v>0</v>
      </c>
      <c r="M325" s="448"/>
      <c r="N325" s="448"/>
      <c r="O325" s="448"/>
      <c r="P325" s="448"/>
      <c r="Q325" s="449"/>
      <c r="R325" s="496"/>
      <c r="S325" s="497"/>
      <c r="T325" s="498"/>
      <c r="U325" s="505"/>
      <c r="V325" s="506"/>
      <c r="W325" s="507"/>
      <c r="X325" s="450">
        <f t="shared" ref="X325" si="40">IF(I325="○",L325,ROUNDUP(L325*U325,1))</f>
        <v>0</v>
      </c>
      <c r="Y325" s="451"/>
      <c r="Z325" s="451"/>
      <c r="AA325" s="451"/>
      <c r="AB325" s="451"/>
      <c r="AC325" s="452"/>
      <c r="AD325" s="118"/>
      <c r="AU325" s="453" t="str">
        <f t="shared" ref="AU325" si="41">IF(OR(I325="×",AU329="×"),"×","●")</f>
        <v>●</v>
      </c>
      <c r="AV325" s="346" t="str">
        <f t="shared" ref="AV325" si="42">IF(AU325="●",IF(I325="定","-",I325),"-")</f>
        <v>○</v>
      </c>
    </row>
    <row r="326" spans="3:48" ht="10.9" hidden="1" customHeight="1">
      <c r="C326" s="434"/>
      <c r="D326" s="437"/>
      <c r="E326" s="440"/>
      <c r="F326" s="440"/>
      <c r="G326" s="434"/>
      <c r="H326" s="440"/>
      <c r="I326" s="457"/>
      <c r="J326" s="458"/>
      <c r="K326" s="459"/>
      <c r="L326" s="447"/>
      <c r="M326" s="448"/>
      <c r="N326" s="448"/>
      <c r="O326" s="448"/>
      <c r="P326" s="448"/>
      <c r="Q326" s="449"/>
      <c r="R326" s="499"/>
      <c r="S326" s="500"/>
      <c r="T326" s="501"/>
      <c r="U326" s="506"/>
      <c r="V326" s="506"/>
      <c r="W326" s="507"/>
      <c r="X326" s="450"/>
      <c r="Y326" s="451"/>
      <c r="Z326" s="451"/>
      <c r="AA326" s="451"/>
      <c r="AB326" s="451"/>
      <c r="AC326" s="452"/>
      <c r="AD326" s="118"/>
      <c r="AU326" s="453"/>
      <c r="AV326" s="346"/>
    </row>
    <row r="327" spans="3:48" ht="10.9" hidden="1" customHeight="1">
      <c r="C327" s="434"/>
      <c r="D327" s="437"/>
      <c r="E327" s="440"/>
      <c r="F327" s="440"/>
      <c r="G327" s="434"/>
      <c r="H327" s="440"/>
      <c r="I327" s="457"/>
      <c r="J327" s="458"/>
      <c r="K327" s="459"/>
      <c r="L327" s="447"/>
      <c r="M327" s="448"/>
      <c r="N327" s="448"/>
      <c r="O327" s="448"/>
      <c r="P327" s="448"/>
      <c r="Q327" s="449"/>
      <c r="R327" s="499"/>
      <c r="S327" s="500"/>
      <c r="T327" s="501"/>
      <c r="U327" s="506"/>
      <c r="V327" s="506"/>
      <c r="W327" s="507"/>
      <c r="X327" s="450"/>
      <c r="Y327" s="451"/>
      <c r="Z327" s="451"/>
      <c r="AA327" s="451"/>
      <c r="AB327" s="451"/>
      <c r="AC327" s="452"/>
      <c r="AD327" s="118"/>
      <c r="AU327" s="453"/>
      <c r="AV327" s="346"/>
    </row>
    <row r="328" spans="3:48" ht="10.9" hidden="1" customHeight="1">
      <c r="C328" s="444"/>
      <c r="D328" s="445"/>
      <c r="E328" s="446"/>
      <c r="F328" s="446"/>
      <c r="G328" s="444"/>
      <c r="H328" s="446"/>
      <c r="I328" s="480"/>
      <c r="J328" s="481"/>
      <c r="K328" s="482"/>
      <c r="L328" s="447"/>
      <c r="M328" s="448"/>
      <c r="N328" s="448"/>
      <c r="O328" s="448"/>
      <c r="P328" s="448"/>
      <c r="Q328" s="449"/>
      <c r="R328" s="510"/>
      <c r="S328" s="511"/>
      <c r="T328" s="512"/>
      <c r="U328" s="506"/>
      <c r="V328" s="506"/>
      <c r="W328" s="507"/>
      <c r="X328" s="450"/>
      <c r="Y328" s="451"/>
      <c r="Z328" s="451"/>
      <c r="AA328" s="451"/>
      <c r="AB328" s="451"/>
      <c r="AC328" s="452"/>
      <c r="AD328" s="118"/>
      <c r="AU328" s="453"/>
      <c r="AV328" s="346"/>
    </row>
    <row r="329" spans="3:48" ht="10.9" hidden="1" customHeight="1">
      <c r="C329" s="478">
        <v>5</v>
      </c>
      <c r="D329" s="479" t="s">
        <v>9</v>
      </c>
      <c r="E329" s="439">
        <v>7</v>
      </c>
      <c r="F329" s="439" t="s">
        <v>10</v>
      </c>
      <c r="G329" s="478" t="s">
        <v>20</v>
      </c>
      <c r="H329" s="439"/>
      <c r="I329" s="454" t="s">
        <v>123</v>
      </c>
      <c r="J329" s="455"/>
      <c r="K329" s="456"/>
      <c r="L329" s="447">
        <f t="shared" ref="L329" si="43">IF(AND(I329="○",AU329="●"),2+ROUNDDOWN(($K$247-100)/100,0)*2,0)</f>
        <v>0</v>
      </c>
      <c r="M329" s="448"/>
      <c r="N329" s="448"/>
      <c r="O329" s="448"/>
      <c r="P329" s="448"/>
      <c r="Q329" s="449"/>
      <c r="R329" s="496"/>
      <c r="S329" s="497"/>
      <c r="T329" s="498"/>
      <c r="U329" s="505"/>
      <c r="V329" s="506"/>
      <c r="W329" s="507"/>
      <c r="X329" s="450">
        <f t="shared" ref="X329" si="44">IF(I329="○",L329,ROUNDUP(L329*U329,1))</f>
        <v>0</v>
      </c>
      <c r="Y329" s="451"/>
      <c r="Z329" s="451"/>
      <c r="AA329" s="451"/>
      <c r="AB329" s="451"/>
      <c r="AC329" s="452"/>
      <c r="AD329" s="118"/>
      <c r="AU329" s="453" t="str">
        <f t="shared" ref="AU329" si="45">IF(OR(I329="×",AU333="×"),"×","●")</f>
        <v>●</v>
      </c>
      <c r="AV329" s="346" t="str">
        <f t="shared" ref="AV329" si="46">IF(AU329="●",IF(I329="定","-",I329),"-")</f>
        <v>○</v>
      </c>
    </row>
    <row r="330" spans="3:48" ht="10.9" hidden="1" customHeight="1">
      <c r="C330" s="434"/>
      <c r="D330" s="437"/>
      <c r="E330" s="440"/>
      <c r="F330" s="440"/>
      <c r="G330" s="434"/>
      <c r="H330" s="440"/>
      <c r="I330" s="457"/>
      <c r="J330" s="458"/>
      <c r="K330" s="459"/>
      <c r="L330" s="447"/>
      <c r="M330" s="448"/>
      <c r="N330" s="448"/>
      <c r="O330" s="448"/>
      <c r="P330" s="448"/>
      <c r="Q330" s="449"/>
      <c r="R330" s="499"/>
      <c r="S330" s="500"/>
      <c r="T330" s="501"/>
      <c r="U330" s="506"/>
      <c r="V330" s="506"/>
      <c r="W330" s="507"/>
      <c r="X330" s="450"/>
      <c r="Y330" s="451"/>
      <c r="Z330" s="451"/>
      <c r="AA330" s="451"/>
      <c r="AB330" s="451"/>
      <c r="AC330" s="452"/>
      <c r="AD330" s="118"/>
      <c r="AU330" s="453"/>
      <c r="AV330" s="346"/>
    </row>
    <row r="331" spans="3:48" ht="10.9" hidden="1" customHeight="1">
      <c r="C331" s="434"/>
      <c r="D331" s="437"/>
      <c r="E331" s="440"/>
      <c r="F331" s="440"/>
      <c r="G331" s="434"/>
      <c r="H331" s="440"/>
      <c r="I331" s="457"/>
      <c r="J331" s="458"/>
      <c r="K331" s="459"/>
      <c r="L331" s="447"/>
      <c r="M331" s="448"/>
      <c r="N331" s="448"/>
      <c r="O331" s="448"/>
      <c r="P331" s="448"/>
      <c r="Q331" s="449"/>
      <c r="R331" s="499"/>
      <c r="S331" s="500"/>
      <c r="T331" s="501"/>
      <c r="U331" s="506"/>
      <c r="V331" s="506"/>
      <c r="W331" s="507"/>
      <c r="X331" s="450"/>
      <c r="Y331" s="451"/>
      <c r="Z331" s="451"/>
      <c r="AA331" s="451"/>
      <c r="AB331" s="451"/>
      <c r="AC331" s="452"/>
      <c r="AD331" s="118"/>
      <c r="AU331" s="453"/>
      <c r="AV331" s="346"/>
    </row>
    <row r="332" spans="3:48" ht="10.9" hidden="1" customHeight="1">
      <c r="C332" s="444"/>
      <c r="D332" s="445"/>
      <c r="E332" s="446"/>
      <c r="F332" s="446"/>
      <c r="G332" s="444"/>
      <c r="H332" s="446"/>
      <c r="I332" s="480"/>
      <c r="J332" s="481"/>
      <c r="K332" s="482"/>
      <c r="L332" s="447"/>
      <c r="M332" s="448"/>
      <c r="N332" s="448"/>
      <c r="O332" s="448"/>
      <c r="P332" s="448"/>
      <c r="Q332" s="449"/>
      <c r="R332" s="510"/>
      <c r="S332" s="511"/>
      <c r="T332" s="512"/>
      <c r="U332" s="506"/>
      <c r="V332" s="506"/>
      <c r="W332" s="507"/>
      <c r="X332" s="450"/>
      <c r="Y332" s="451"/>
      <c r="Z332" s="451"/>
      <c r="AA332" s="451"/>
      <c r="AB332" s="451"/>
      <c r="AC332" s="452"/>
      <c r="AD332" s="118"/>
      <c r="AU332" s="453"/>
      <c r="AV332" s="346"/>
    </row>
    <row r="333" spans="3:48" ht="10.9" hidden="1" customHeight="1">
      <c r="C333" s="478">
        <v>5</v>
      </c>
      <c r="D333" s="479" t="s">
        <v>9</v>
      </c>
      <c r="E333" s="439">
        <v>8</v>
      </c>
      <c r="F333" s="439" t="s">
        <v>10</v>
      </c>
      <c r="G333" s="478" t="s">
        <v>21</v>
      </c>
      <c r="H333" s="439"/>
      <c r="I333" s="454" t="s">
        <v>123</v>
      </c>
      <c r="J333" s="455"/>
      <c r="K333" s="456"/>
      <c r="L333" s="447">
        <f t="shared" ref="L333" si="47">IF(AND(I333="○",AU333="●"),2+ROUNDDOWN(($K$247-100)/100,0)*2,0)</f>
        <v>0</v>
      </c>
      <c r="M333" s="448"/>
      <c r="N333" s="448"/>
      <c r="O333" s="448"/>
      <c r="P333" s="448"/>
      <c r="Q333" s="449"/>
      <c r="R333" s="496"/>
      <c r="S333" s="497"/>
      <c r="T333" s="498"/>
      <c r="U333" s="505"/>
      <c r="V333" s="506"/>
      <c r="W333" s="507"/>
      <c r="X333" s="450">
        <f t="shared" ref="X333" si="48">IF(I333="○",L333,ROUNDUP(L333*U333,1))</f>
        <v>0</v>
      </c>
      <c r="Y333" s="451"/>
      <c r="Z333" s="451"/>
      <c r="AA333" s="451"/>
      <c r="AB333" s="451"/>
      <c r="AC333" s="452"/>
      <c r="AD333" s="118"/>
      <c r="AU333" s="453" t="str">
        <f t="shared" ref="AU333" si="49">IF(OR(I333="×",AU337="×"),"×","●")</f>
        <v>●</v>
      </c>
      <c r="AV333" s="346" t="str">
        <f t="shared" ref="AV333" si="50">IF(AU333="●",IF(I333="定","-",I333),"-")</f>
        <v>○</v>
      </c>
    </row>
    <row r="334" spans="3:48" ht="10.9" hidden="1" customHeight="1">
      <c r="C334" s="434"/>
      <c r="D334" s="437"/>
      <c r="E334" s="440"/>
      <c r="F334" s="440"/>
      <c r="G334" s="434"/>
      <c r="H334" s="440"/>
      <c r="I334" s="457"/>
      <c r="J334" s="458"/>
      <c r="K334" s="459"/>
      <c r="L334" s="447"/>
      <c r="M334" s="448"/>
      <c r="N334" s="448"/>
      <c r="O334" s="448"/>
      <c r="P334" s="448"/>
      <c r="Q334" s="449"/>
      <c r="R334" s="499"/>
      <c r="S334" s="500"/>
      <c r="T334" s="501"/>
      <c r="U334" s="506"/>
      <c r="V334" s="506"/>
      <c r="W334" s="507"/>
      <c r="X334" s="450"/>
      <c r="Y334" s="451"/>
      <c r="Z334" s="451"/>
      <c r="AA334" s="451"/>
      <c r="AB334" s="451"/>
      <c r="AC334" s="452"/>
      <c r="AD334" s="118"/>
      <c r="AU334" s="453"/>
      <c r="AV334" s="346"/>
    </row>
    <row r="335" spans="3:48" ht="10.9" hidden="1" customHeight="1">
      <c r="C335" s="434"/>
      <c r="D335" s="437"/>
      <c r="E335" s="440"/>
      <c r="F335" s="440"/>
      <c r="G335" s="434"/>
      <c r="H335" s="440"/>
      <c r="I335" s="457"/>
      <c r="J335" s="458"/>
      <c r="K335" s="459"/>
      <c r="L335" s="447"/>
      <c r="M335" s="448"/>
      <c r="N335" s="448"/>
      <c r="O335" s="448"/>
      <c r="P335" s="448"/>
      <c r="Q335" s="449"/>
      <c r="R335" s="499"/>
      <c r="S335" s="500"/>
      <c r="T335" s="501"/>
      <c r="U335" s="506"/>
      <c r="V335" s="506"/>
      <c r="W335" s="507"/>
      <c r="X335" s="450"/>
      <c r="Y335" s="451"/>
      <c r="Z335" s="451"/>
      <c r="AA335" s="451"/>
      <c r="AB335" s="451"/>
      <c r="AC335" s="452"/>
      <c r="AD335" s="118"/>
      <c r="AU335" s="453"/>
      <c r="AV335" s="346"/>
    </row>
    <row r="336" spans="3:48" ht="10.9" hidden="1" customHeight="1">
      <c r="C336" s="444"/>
      <c r="D336" s="445"/>
      <c r="E336" s="446"/>
      <c r="F336" s="446"/>
      <c r="G336" s="444"/>
      <c r="H336" s="446"/>
      <c r="I336" s="480"/>
      <c r="J336" s="481"/>
      <c r="K336" s="482"/>
      <c r="L336" s="447"/>
      <c r="M336" s="448"/>
      <c r="N336" s="448"/>
      <c r="O336" s="448"/>
      <c r="P336" s="448"/>
      <c r="Q336" s="449"/>
      <c r="R336" s="510"/>
      <c r="S336" s="511"/>
      <c r="T336" s="512"/>
      <c r="U336" s="506"/>
      <c r="V336" s="506"/>
      <c r="W336" s="507"/>
      <c r="X336" s="450"/>
      <c r="Y336" s="451"/>
      <c r="Z336" s="451"/>
      <c r="AA336" s="451"/>
      <c r="AB336" s="451"/>
      <c r="AC336" s="452"/>
      <c r="AD336" s="118"/>
      <c r="AU336" s="453"/>
      <c r="AV336" s="346"/>
    </row>
    <row r="337" spans="3:48" ht="10.9" hidden="1" customHeight="1">
      <c r="C337" s="478">
        <v>5</v>
      </c>
      <c r="D337" s="479" t="s">
        <v>9</v>
      </c>
      <c r="E337" s="439">
        <v>9</v>
      </c>
      <c r="F337" s="439" t="s">
        <v>10</v>
      </c>
      <c r="G337" s="478" t="s">
        <v>22</v>
      </c>
      <c r="H337" s="439"/>
      <c r="I337" s="454" t="s">
        <v>123</v>
      </c>
      <c r="J337" s="455"/>
      <c r="K337" s="456"/>
      <c r="L337" s="447">
        <f t="shared" ref="L337" si="51">IF(AND(I337="○",AU337="●"),2+ROUNDDOWN(($K$247-100)/100,0)*2,0)</f>
        <v>0</v>
      </c>
      <c r="M337" s="448"/>
      <c r="N337" s="448"/>
      <c r="O337" s="448"/>
      <c r="P337" s="448"/>
      <c r="Q337" s="449"/>
      <c r="R337" s="496"/>
      <c r="S337" s="497"/>
      <c r="T337" s="498"/>
      <c r="U337" s="505"/>
      <c r="V337" s="506"/>
      <c r="W337" s="507"/>
      <c r="X337" s="450">
        <f t="shared" ref="X337" si="52">IF(I337="○",L337,ROUNDUP(L337*U337,1))</f>
        <v>0</v>
      </c>
      <c r="Y337" s="451"/>
      <c r="Z337" s="451"/>
      <c r="AA337" s="451"/>
      <c r="AB337" s="451"/>
      <c r="AC337" s="452"/>
      <c r="AD337" s="118"/>
      <c r="AU337" s="453" t="str">
        <f t="shared" ref="AU337" si="53">IF(OR(I337="×",AU341="×"),"×","●")</f>
        <v>●</v>
      </c>
      <c r="AV337" s="346" t="str">
        <f t="shared" ref="AV337" si="54">IF(AU337="●",IF(I337="定","-",I337),"-")</f>
        <v>○</v>
      </c>
    </row>
    <row r="338" spans="3:48" ht="10.9" hidden="1" customHeight="1">
      <c r="C338" s="434"/>
      <c r="D338" s="437"/>
      <c r="E338" s="440"/>
      <c r="F338" s="440"/>
      <c r="G338" s="434"/>
      <c r="H338" s="440"/>
      <c r="I338" s="457"/>
      <c r="J338" s="458"/>
      <c r="K338" s="459"/>
      <c r="L338" s="447"/>
      <c r="M338" s="448"/>
      <c r="N338" s="448"/>
      <c r="O338" s="448"/>
      <c r="P338" s="448"/>
      <c r="Q338" s="449"/>
      <c r="R338" s="499"/>
      <c r="S338" s="500"/>
      <c r="T338" s="501"/>
      <c r="U338" s="506"/>
      <c r="V338" s="506"/>
      <c r="W338" s="507"/>
      <c r="X338" s="450"/>
      <c r="Y338" s="451"/>
      <c r="Z338" s="451"/>
      <c r="AA338" s="451"/>
      <c r="AB338" s="451"/>
      <c r="AC338" s="452"/>
      <c r="AD338" s="118"/>
      <c r="AU338" s="453"/>
      <c r="AV338" s="346"/>
    </row>
    <row r="339" spans="3:48" ht="10.9" hidden="1" customHeight="1">
      <c r="C339" s="434"/>
      <c r="D339" s="437"/>
      <c r="E339" s="440"/>
      <c r="F339" s="440"/>
      <c r="G339" s="434"/>
      <c r="H339" s="440"/>
      <c r="I339" s="457"/>
      <c r="J339" s="458"/>
      <c r="K339" s="459"/>
      <c r="L339" s="447"/>
      <c r="M339" s="448"/>
      <c r="N339" s="448"/>
      <c r="O339" s="448"/>
      <c r="P339" s="448"/>
      <c r="Q339" s="449"/>
      <c r="R339" s="499"/>
      <c r="S339" s="500"/>
      <c r="T339" s="501"/>
      <c r="U339" s="506"/>
      <c r="V339" s="506"/>
      <c r="W339" s="507"/>
      <c r="X339" s="450"/>
      <c r="Y339" s="451"/>
      <c r="Z339" s="451"/>
      <c r="AA339" s="451"/>
      <c r="AB339" s="451"/>
      <c r="AC339" s="452"/>
      <c r="AD339" s="118"/>
      <c r="AU339" s="453"/>
      <c r="AV339" s="346"/>
    </row>
    <row r="340" spans="3:48" ht="10.9" hidden="1" customHeight="1">
      <c r="C340" s="444"/>
      <c r="D340" s="445"/>
      <c r="E340" s="446"/>
      <c r="F340" s="446"/>
      <c r="G340" s="444"/>
      <c r="H340" s="446"/>
      <c r="I340" s="480"/>
      <c r="J340" s="481"/>
      <c r="K340" s="482"/>
      <c r="L340" s="447"/>
      <c r="M340" s="448"/>
      <c r="N340" s="448"/>
      <c r="O340" s="448"/>
      <c r="P340" s="448"/>
      <c r="Q340" s="449"/>
      <c r="R340" s="510"/>
      <c r="S340" s="511"/>
      <c r="T340" s="512"/>
      <c r="U340" s="506"/>
      <c r="V340" s="506"/>
      <c r="W340" s="507"/>
      <c r="X340" s="450"/>
      <c r="Y340" s="451"/>
      <c r="Z340" s="451"/>
      <c r="AA340" s="451"/>
      <c r="AB340" s="451"/>
      <c r="AC340" s="452"/>
      <c r="AD340" s="118"/>
      <c r="AU340" s="453"/>
      <c r="AV340" s="346"/>
    </row>
    <row r="341" spans="3:48" ht="10.9" hidden="1" customHeight="1">
      <c r="C341" s="478">
        <v>5</v>
      </c>
      <c r="D341" s="479" t="s">
        <v>9</v>
      </c>
      <c r="E341" s="439">
        <v>10</v>
      </c>
      <c r="F341" s="439" t="s">
        <v>10</v>
      </c>
      <c r="G341" s="478" t="s">
        <v>23</v>
      </c>
      <c r="H341" s="439"/>
      <c r="I341" s="454" t="s">
        <v>123</v>
      </c>
      <c r="J341" s="455"/>
      <c r="K341" s="456"/>
      <c r="L341" s="447">
        <f t="shared" ref="L341" si="55">IF(AND(I341="○",AU341="●"),2+ROUNDDOWN(($K$247-100)/100,0)*2,0)</f>
        <v>0</v>
      </c>
      <c r="M341" s="448"/>
      <c r="N341" s="448"/>
      <c r="O341" s="448"/>
      <c r="P341" s="448"/>
      <c r="Q341" s="449"/>
      <c r="R341" s="496"/>
      <c r="S341" s="497"/>
      <c r="T341" s="498"/>
      <c r="U341" s="505"/>
      <c r="V341" s="506"/>
      <c r="W341" s="507"/>
      <c r="X341" s="450">
        <f t="shared" ref="X341" si="56">IF(I341="○",L341,ROUNDUP(L341*U341,1))</f>
        <v>0</v>
      </c>
      <c r="Y341" s="451"/>
      <c r="Z341" s="451"/>
      <c r="AA341" s="451"/>
      <c r="AB341" s="451"/>
      <c r="AC341" s="452"/>
      <c r="AD341" s="118"/>
      <c r="AU341" s="453" t="str">
        <f>IF(OR(I341="×",AU345="×"),"×","●")</f>
        <v>●</v>
      </c>
      <c r="AV341" s="346" t="str">
        <f t="shared" ref="AV341" si="57">IF(AU341="●",IF(I341="定","-",I341),"-")</f>
        <v>○</v>
      </c>
    </row>
    <row r="342" spans="3:48" ht="10.9" hidden="1" customHeight="1">
      <c r="C342" s="434"/>
      <c r="D342" s="437"/>
      <c r="E342" s="440"/>
      <c r="F342" s="440"/>
      <c r="G342" s="434"/>
      <c r="H342" s="440"/>
      <c r="I342" s="457"/>
      <c r="J342" s="458"/>
      <c r="K342" s="459"/>
      <c r="L342" s="447"/>
      <c r="M342" s="448"/>
      <c r="N342" s="448"/>
      <c r="O342" s="448"/>
      <c r="P342" s="448"/>
      <c r="Q342" s="449"/>
      <c r="R342" s="499"/>
      <c r="S342" s="500"/>
      <c r="T342" s="501"/>
      <c r="U342" s="506"/>
      <c r="V342" s="506"/>
      <c r="W342" s="507"/>
      <c r="X342" s="450"/>
      <c r="Y342" s="451"/>
      <c r="Z342" s="451"/>
      <c r="AA342" s="451"/>
      <c r="AB342" s="451"/>
      <c r="AC342" s="452"/>
      <c r="AD342" s="118"/>
      <c r="AU342" s="453"/>
      <c r="AV342" s="346"/>
    </row>
    <row r="343" spans="3:48" ht="10.9" hidden="1" customHeight="1">
      <c r="C343" s="434"/>
      <c r="D343" s="437"/>
      <c r="E343" s="440"/>
      <c r="F343" s="440"/>
      <c r="G343" s="434"/>
      <c r="H343" s="440"/>
      <c r="I343" s="457"/>
      <c r="J343" s="458"/>
      <c r="K343" s="459"/>
      <c r="L343" s="447"/>
      <c r="M343" s="448"/>
      <c r="N343" s="448"/>
      <c r="O343" s="448"/>
      <c r="P343" s="448"/>
      <c r="Q343" s="449"/>
      <c r="R343" s="499"/>
      <c r="S343" s="500"/>
      <c r="T343" s="501"/>
      <c r="U343" s="506"/>
      <c r="V343" s="506"/>
      <c r="W343" s="507"/>
      <c r="X343" s="450"/>
      <c r="Y343" s="451"/>
      <c r="Z343" s="451"/>
      <c r="AA343" s="451"/>
      <c r="AB343" s="451"/>
      <c r="AC343" s="452"/>
      <c r="AD343" s="118"/>
      <c r="AU343" s="453"/>
      <c r="AV343" s="346"/>
    </row>
    <row r="344" spans="3:48" ht="10.9" hidden="1" customHeight="1">
      <c r="C344" s="444"/>
      <c r="D344" s="445"/>
      <c r="E344" s="446"/>
      <c r="F344" s="446"/>
      <c r="G344" s="444"/>
      <c r="H344" s="446"/>
      <c r="I344" s="480"/>
      <c r="J344" s="481"/>
      <c r="K344" s="482"/>
      <c r="L344" s="447"/>
      <c r="M344" s="448"/>
      <c r="N344" s="448"/>
      <c r="O344" s="448"/>
      <c r="P344" s="448"/>
      <c r="Q344" s="449"/>
      <c r="R344" s="510"/>
      <c r="S344" s="511"/>
      <c r="T344" s="512"/>
      <c r="U344" s="506"/>
      <c r="V344" s="506"/>
      <c r="W344" s="507"/>
      <c r="X344" s="450"/>
      <c r="Y344" s="451"/>
      <c r="Z344" s="451"/>
      <c r="AA344" s="451"/>
      <c r="AB344" s="451"/>
      <c r="AC344" s="452"/>
      <c r="AD344" s="118"/>
      <c r="AU344" s="453"/>
      <c r="AV344" s="346"/>
    </row>
    <row r="345" spans="3:48" ht="10.9" hidden="1" customHeight="1">
      <c r="C345" s="478">
        <v>5</v>
      </c>
      <c r="D345" s="479" t="s">
        <v>9</v>
      </c>
      <c r="E345" s="439">
        <v>11</v>
      </c>
      <c r="F345" s="439" t="s">
        <v>10</v>
      </c>
      <c r="G345" s="478" t="s">
        <v>24</v>
      </c>
      <c r="H345" s="439"/>
      <c r="I345" s="454" t="s">
        <v>125</v>
      </c>
      <c r="J345" s="455"/>
      <c r="K345" s="456"/>
      <c r="L345" s="447">
        <f t="shared" ref="L345" si="58">IF(AND(I345="○",AU345="●"),2+ROUNDDOWN(($K$247-100)/100,0)*2,0)</f>
        <v>0</v>
      </c>
      <c r="M345" s="448"/>
      <c r="N345" s="448"/>
      <c r="O345" s="448"/>
      <c r="P345" s="448"/>
      <c r="Q345" s="449"/>
      <c r="R345" s="496"/>
      <c r="S345" s="497"/>
      <c r="T345" s="498"/>
      <c r="U345" s="505"/>
      <c r="V345" s="506"/>
      <c r="W345" s="507"/>
      <c r="X345" s="450">
        <f t="shared" ref="X345" si="59">IF(I345="○",L345,ROUNDUP(L345*U345,1))</f>
        <v>0</v>
      </c>
      <c r="Y345" s="451"/>
      <c r="Z345" s="451"/>
      <c r="AA345" s="451"/>
      <c r="AB345" s="451"/>
      <c r="AC345" s="452"/>
      <c r="AD345" s="118"/>
      <c r="AU345" s="453" t="str">
        <f>IF(I345="×","×","●")</f>
        <v>●</v>
      </c>
      <c r="AV345" s="346" t="str">
        <f t="shared" ref="AV345" si="60">IF(AU345="●",IF(I345="定","-",I345),"-")</f>
        <v>-</v>
      </c>
    </row>
    <row r="346" spans="3:48" ht="10.9" hidden="1" customHeight="1">
      <c r="C346" s="434"/>
      <c r="D346" s="437"/>
      <c r="E346" s="440"/>
      <c r="F346" s="440"/>
      <c r="G346" s="434"/>
      <c r="H346" s="440"/>
      <c r="I346" s="457"/>
      <c r="J346" s="458"/>
      <c r="K346" s="459"/>
      <c r="L346" s="447"/>
      <c r="M346" s="448"/>
      <c r="N346" s="448"/>
      <c r="O346" s="448"/>
      <c r="P346" s="448"/>
      <c r="Q346" s="449"/>
      <c r="R346" s="499"/>
      <c r="S346" s="500"/>
      <c r="T346" s="501"/>
      <c r="U346" s="506"/>
      <c r="V346" s="506"/>
      <c r="W346" s="507"/>
      <c r="X346" s="450"/>
      <c r="Y346" s="451"/>
      <c r="Z346" s="451"/>
      <c r="AA346" s="451"/>
      <c r="AB346" s="451"/>
      <c r="AC346" s="452"/>
      <c r="AD346" s="118"/>
      <c r="AU346" s="453"/>
      <c r="AV346" s="346"/>
    </row>
    <row r="347" spans="3:48" ht="10.9" hidden="1" customHeight="1">
      <c r="C347" s="434"/>
      <c r="D347" s="437"/>
      <c r="E347" s="440"/>
      <c r="F347" s="440"/>
      <c r="G347" s="434"/>
      <c r="H347" s="440"/>
      <c r="I347" s="457"/>
      <c r="J347" s="458"/>
      <c r="K347" s="459"/>
      <c r="L347" s="447"/>
      <c r="M347" s="448"/>
      <c r="N347" s="448"/>
      <c r="O347" s="448"/>
      <c r="P347" s="448"/>
      <c r="Q347" s="449"/>
      <c r="R347" s="499"/>
      <c r="S347" s="500"/>
      <c r="T347" s="501"/>
      <c r="U347" s="506"/>
      <c r="V347" s="506"/>
      <c r="W347" s="507"/>
      <c r="X347" s="450"/>
      <c r="Y347" s="451"/>
      <c r="Z347" s="451"/>
      <c r="AA347" s="451"/>
      <c r="AB347" s="451"/>
      <c r="AC347" s="452"/>
      <c r="AD347" s="118"/>
      <c r="AU347" s="453"/>
      <c r="AV347" s="346"/>
    </row>
    <row r="348" spans="3:48" ht="10.9" hidden="1" customHeight="1" thickBot="1">
      <c r="C348" s="435"/>
      <c r="D348" s="438"/>
      <c r="E348" s="441"/>
      <c r="F348" s="441"/>
      <c r="G348" s="435"/>
      <c r="H348" s="441"/>
      <c r="I348" s="460"/>
      <c r="J348" s="461"/>
      <c r="K348" s="462"/>
      <c r="L348" s="463"/>
      <c r="M348" s="464"/>
      <c r="N348" s="464"/>
      <c r="O348" s="464"/>
      <c r="P348" s="464"/>
      <c r="Q348" s="465"/>
      <c r="R348" s="502"/>
      <c r="S348" s="503"/>
      <c r="T348" s="504"/>
      <c r="U348" s="508"/>
      <c r="V348" s="508"/>
      <c r="W348" s="509"/>
      <c r="X348" s="474"/>
      <c r="Y348" s="475"/>
      <c r="Z348" s="475"/>
      <c r="AA348" s="475"/>
      <c r="AB348" s="475"/>
      <c r="AC348" s="476"/>
      <c r="AD348" s="118"/>
      <c r="AU348" s="477"/>
      <c r="AV348" s="347"/>
    </row>
    <row r="349" spans="3:48" ht="10.9" hidden="1" customHeight="1" thickTop="1">
      <c r="C349" s="352">
        <v>5</v>
      </c>
      <c r="D349" s="355" t="s">
        <v>9</v>
      </c>
      <c r="E349" s="358">
        <v>12</v>
      </c>
      <c r="F349" s="358" t="s">
        <v>10</v>
      </c>
      <c r="G349" s="352" t="s">
        <v>25</v>
      </c>
      <c r="H349" s="358"/>
      <c r="I349" s="552" t="s">
        <v>122</v>
      </c>
      <c r="J349" s="553"/>
      <c r="K349" s="554"/>
      <c r="L349" s="555">
        <f>IF(AND(I349="△",AU349="●"),2+ROUNDDOWN(($K$247-100)/100,0)*2,0)</f>
        <v>0</v>
      </c>
      <c r="M349" s="556"/>
      <c r="N349" s="556"/>
      <c r="O349" s="556"/>
      <c r="P349" s="556"/>
      <c r="Q349" s="557"/>
      <c r="R349" s="457" t="s">
        <v>160</v>
      </c>
      <c r="S349" s="553"/>
      <c r="T349" s="558"/>
      <c r="U349" s="487">
        <f>IF(R349="①",$AL$193,IF(R349="②",$AL$224,0))</f>
        <v>0</v>
      </c>
      <c r="V349" s="488"/>
      <c r="W349" s="489"/>
      <c r="X349" s="493">
        <f t="shared" ref="X349" si="61">IF(I349="○",L349,ROUNDUP(L349*U349,1))</f>
        <v>0</v>
      </c>
      <c r="Y349" s="494"/>
      <c r="Z349" s="494"/>
      <c r="AA349" s="494"/>
      <c r="AB349" s="494"/>
      <c r="AC349" s="495"/>
      <c r="AD349" s="118"/>
      <c r="AU349" s="453" t="str">
        <f t="shared" ref="AU349" si="62">IF(OR(I349="×",AU353="×"),"×","●")</f>
        <v>●</v>
      </c>
      <c r="AV349" s="346" t="str">
        <f t="shared" ref="AV349" si="63">IF(AU349="●",IF(I349="定","-",I349),"-")</f>
        <v>△</v>
      </c>
    </row>
    <row r="350" spans="3:48" ht="10.9" hidden="1" customHeight="1">
      <c r="C350" s="352"/>
      <c r="D350" s="355"/>
      <c r="E350" s="358"/>
      <c r="F350" s="358"/>
      <c r="G350" s="352"/>
      <c r="H350" s="358"/>
      <c r="I350" s="457"/>
      <c r="J350" s="458"/>
      <c r="K350" s="459"/>
      <c r="L350" s="447"/>
      <c r="M350" s="448"/>
      <c r="N350" s="448"/>
      <c r="O350" s="448"/>
      <c r="P350" s="448"/>
      <c r="Q350" s="449"/>
      <c r="R350" s="457"/>
      <c r="S350" s="458"/>
      <c r="T350" s="467"/>
      <c r="U350" s="487"/>
      <c r="V350" s="488"/>
      <c r="W350" s="489"/>
      <c r="X350" s="450"/>
      <c r="Y350" s="451"/>
      <c r="Z350" s="451"/>
      <c r="AA350" s="451"/>
      <c r="AB350" s="451"/>
      <c r="AC350" s="452"/>
      <c r="AD350" s="118"/>
      <c r="AU350" s="453"/>
      <c r="AV350" s="346"/>
    </row>
    <row r="351" spans="3:48" ht="10.9" hidden="1" customHeight="1">
      <c r="C351" s="352"/>
      <c r="D351" s="355"/>
      <c r="E351" s="358"/>
      <c r="F351" s="358"/>
      <c r="G351" s="352"/>
      <c r="H351" s="358"/>
      <c r="I351" s="457"/>
      <c r="J351" s="458"/>
      <c r="K351" s="459"/>
      <c r="L351" s="447"/>
      <c r="M351" s="448"/>
      <c r="N351" s="448"/>
      <c r="O351" s="448"/>
      <c r="P351" s="448"/>
      <c r="Q351" s="449"/>
      <c r="R351" s="457"/>
      <c r="S351" s="458"/>
      <c r="T351" s="467"/>
      <c r="U351" s="487"/>
      <c r="V351" s="488"/>
      <c r="W351" s="489"/>
      <c r="X351" s="450"/>
      <c r="Y351" s="451"/>
      <c r="Z351" s="451"/>
      <c r="AA351" s="451"/>
      <c r="AB351" s="451"/>
      <c r="AC351" s="452"/>
      <c r="AD351" s="118"/>
      <c r="AU351" s="453"/>
      <c r="AV351" s="346"/>
    </row>
    <row r="352" spans="3:48" ht="10.9" hidden="1" customHeight="1">
      <c r="C352" s="353"/>
      <c r="D352" s="356"/>
      <c r="E352" s="359"/>
      <c r="F352" s="359"/>
      <c r="G352" s="353"/>
      <c r="H352" s="359"/>
      <c r="I352" s="480"/>
      <c r="J352" s="481"/>
      <c r="K352" s="482"/>
      <c r="L352" s="447"/>
      <c r="M352" s="448"/>
      <c r="N352" s="448"/>
      <c r="O352" s="448"/>
      <c r="P352" s="448"/>
      <c r="Q352" s="449"/>
      <c r="R352" s="480"/>
      <c r="S352" s="481"/>
      <c r="T352" s="483"/>
      <c r="U352" s="490"/>
      <c r="V352" s="491"/>
      <c r="W352" s="492"/>
      <c r="X352" s="450"/>
      <c r="Y352" s="451"/>
      <c r="Z352" s="451"/>
      <c r="AA352" s="451"/>
      <c r="AB352" s="451"/>
      <c r="AC352" s="452"/>
      <c r="AD352" s="118"/>
      <c r="AU352" s="453"/>
      <c r="AV352" s="346"/>
    </row>
    <row r="353" spans="3:48" ht="10.9" hidden="1" customHeight="1">
      <c r="C353" s="351">
        <v>5</v>
      </c>
      <c r="D353" s="354" t="s">
        <v>9</v>
      </c>
      <c r="E353" s="357">
        <v>13</v>
      </c>
      <c r="F353" s="357" t="s">
        <v>10</v>
      </c>
      <c r="G353" s="351" t="s">
        <v>19</v>
      </c>
      <c r="H353" s="357"/>
      <c r="I353" s="454" t="s">
        <v>122</v>
      </c>
      <c r="J353" s="455"/>
      <c r="K353" s="456"/>
      <c r="L353" s="447">
        <f t="shared" ref="L353" si="64">IF(AND(I353="△",AU353="●"),2+ROUNDDOWN(($K$247-100)/100,0)*2,0)</f>
        <v>0</v>
      </c>
      <c r="M353" s="448"/>
      <c r="N353" s="448"/>
      <c r="O353" s="448"/>
      <c r="P353" s="448"/>
      <c r="Q353" s="449"/>
      <c r="R353" s="454" t="s">
        <v>45</v>
      </c>
      <c r="S353" s="455"/>
      <c r="T353" s="466"/>
      <c r="U353" s="484">
        <f t="shared" ref="U353" si="65">IF(R353="①",$AL$193,IF(R353="②",$AL$224,0))</f>
        <v>0</v>
      </c>
      <c r="V353" s="485"/>
      <c r="W353" s="486"/>
      <c r="X353" s="450">
        <f t="shared" ref="X353" si="66">IF(I353="○",L353,ROUNDUP(L353*U353,1))</f>
        <v>0</v>
      </c>
      <c r="Y353" s="451"/>
      <c r="Z353" s="451"/>
      <c r="AA353" s="451"/>
      <c r="AB353" s="451"/>
      <c r="AC353" s="452"/>
      <c r="AD353" s="118"/>
      <c r="AU353" s="453" t="str">
        <f t="shared" ref="AU353" si="67">IF(OR(I353="×",AU357="×"),"×","●")</f>
        <v>●</v>
      </c>
      <c r="AV353" s="346" t="str">
        <f t="shared" ref="AV353" si="68">IF(AU353="●",IF(I353="定","-",I353),"-")</f>
        <v>△</v>
      </c>
    </row>
    <row r="354" spans="3:48" ht="10.9" hidden="1" customHeight="1">
      <c r="C354" s="352"/>
      <c r="D354" s="355"/>
      <c r="E354" s="358"/>
      <c r="F354" s="358"/>
      <c r="G354" s="352"/>
      <c r="H354" s="358"/>
      <c r="I354" s="457"/>
      <c r="J354" s="458"/>
      <c r="K354" s="459"/>
      <c r="L354" s="447"/>
      <c r="M354" s="448"/>
      <c r="N354" s="448"/>
      <c r="O354" s="448"/>
      <c r="P354" s="448"/>
      <c r="Q354" s="449"/>
      <c r="R354" s="457"/>
      <c r="S354" s="458"/>
      <c r="T354" s="467"/>
      <c r="U354" s="487"/>
      <c r="V354" s="488"/>
      <c r="W354" s="489"/>
      <c r="X354" s="450"/>
      <c r="Y354" s="451"/>
      <c r="Z354" s="451"/>
      <c r="AA354" s="451"/>
      <c r="AB354" s="451"/>
      <c r="AC354" s="452"/>
      <c r="AD354" s="118"/>
      <c r="AU354" s="453"/>
      <c r="AV354" s="346"/>
    </row>
    <row r="355" spans="3:48" ht="10.9" hidden="1" customHeight="1">
      <c r="C355" s="352"/>
      <c r="D355" s="355"/>
      <c r="E355" s="358"/>
      <c r="F355" s="358"/>
      <c r="G355" s="352"/>
      <c r="H355" s="358"/>
      <c r="I355" s="457"/>
      <c r="J355" s="458"/>
      <c r="K355" s="459"/>
      <c r="L355" s="447"/>
      <c r="M355" s="448"/>
      <c r="N355" s="448"/>
      <c r="O355" s="448"/>
      <c r="P355" s="448"/>
      <c r="Q355" s="449"/>
      <c r="R355" s="457"/>
      <c r="S355" s="458"/>
      <c r="T355" s="467"/>
      <c r="U355" s="487"/>
      <c r="V355" s="488"/>
      <c r="W355" s="489"/>
      <c r="X355" s="450"/>
      <c r="Y355" s="451"/>
      <c r="Z355" s="451"/>
      <c r="AA355" s="451"/>
      <c r="AB355" s="451"/>
      <c r="AC355" s="452"/>
      <c r="AD355" s="118"/>
      <c r="AU355" s="453"/>
      <c r="AV355" s="346"/>
    </row>
    <row r="356" spans="3:48" ht="10.9" hidden="1" customHeight="1">
      <c r="C356" s="353"/>
      <c r="D356" s="356"/>
      <c r="E356" s="359"/>
      <c r="F356" s="359"/>
      <c r="G356" s="353"/>
      <c r="H356" s="359"/>
      <c r="I356" s="480"/>
      <c r="J356" s="481"/>
      <c r="K356" s="482"/>
      <c r="L356" s="447"/>
      <c r="M356" s="448"/>
      <c r="N356" s="448"/>
      <c r="O356" s="448"/>
      <c r="P356" s="448"/>
      <c r="Q356" s="449"/>
      <c r="R356" s="480"/>
      <c r="S356" s="481"/>
      <c r="T356" s="483"/>
      <c r="U356" s="490"/>
      <c r="V356" s="491"/>
      <c r="W356" s="492"/>
      <c r="X356" s="450"/>
      <c r="Y356" s="451"/>
      <c r="Z356" s="451"/>
      <c r="AA356" s="451"/>
      <c r="AB356" s="451"/>
      <c r="AC356" s="452"/>
      <c r="AD356" s="118"/>
      <c r="AU356" s="453"/>
      <c r="AV356" s="346"/>
    </row>
    <row r="357" spans="3:48" ht="10.9" hidden="1" customHeight="1">
      <c r="C357" s="351">
        <v>5</v>
      </c>
      <c r="D357" s="354" t="s">
        <v>9</v>
      </c>
      <c r="E357" s="357">
        <v>14</v>
      </c>
      <c r="F357" s="357" t="s">
        <v>10</v>
      </c>
      <c r="G357" s="351" t="s">
        <v>20</v>
      </c>
      <c r="H357" s="357"/>
      <c r="I357" s="454" t="s">
        <v>122</v>
      </c>
      <c r="J357" s="455"/>
      <c r="K357" s="456"/>
      <c r="L357" s="447">
        <f t="shared" ref="L357" si="69">IF(AND(I357="△",AU357="●"),2+ROUNDDOWN(($K$247-100)/100,0)*2,0)</f>
        <v>0</v>
      </c>
      <c r="M357" s="448"/>
      <c r="N357" s="448"/>
      <c r="O357" s="448"/>
      <c r="P357" s="448"/>
      <c r="Q357" s="449"/>
      <c r="R357" s="454" t="s">
        <v>46</v>
      </c>
      <c r="S357" s="455"/>
      <c r="T357" s="466"/>
      <c r="U357" s="484">
        <f t="shared" ref="U357" si="70">IF(R357="①",$AL$193,IF(R357="②",$AL$224,0))</f>
        <v>0</v>
      </c>
      <c r="V357" s="485"/>
      <c r="W357" s="486"/>
      <c r="X357" s="450">
        <f t="shared" ref="X357" si="71">IF(I357="○",L357,ROUNDUP(L357*U357,1))</f>
        <v>0</v>
      </c>
      <c r="Y357" s="451"/>
      <c r="Z357" s="451"/>
      <c r="AA357" s="451"/>
      <c r="AB357" s="451"/>
      <c r="AC357" s="452"/>
      <c r="AD357" s="118"/>
      <c r="AU357" s="453" t="str">
        <f t="shared" ref="AU357" si="72">IF(OR(I357="×",AU361="×"),"×","●")</f>
        <v>●</v>
      </c>
      <c r="AV357" s="346" t="str">
        <f t="shared" ref="AV357" si="73">IF(AU357="●",IF(I357="定","-",I357),"-")</f>
        <v>△</v>
      </c>
    </row>
    <row r="358" spans="3:48" ht="10.9" hidden="1" customHeight="1">
      <c r="C358" s="352"/>
      <c r="D358" s="355"/>
      <c r="E358" s="358"/>
      <c r="F358" s="358"/>
      <c r="G358" s="352"/>
      <c r="H358" s="358"/>
      <c r="I358" s="457"/>
      <c r="J358" s="458"/>
      <c r="K358" s="459"/>
      <c r="L358" s="447"/>
      <c r="M358" s="448"/>
      <c r="N358" s="448"/>
      <c r="O358" s="448"/>
      <c r="P358" s="448"/>
      <c r="Q358" s="449"/>
      <c r="R358" s="457"/>
      <c r="S358" s="458"/>
      <c r="T358" s="467"/>
      <c r="U358" s="487"/>
      <c r="V358" s="488"/>
      <c r="W358" s="489"/>
      <c r="X358" s="450"/>
      <c r="Y358" s="451"/>
      <c r="Z358" s="451"/>
      <c r="AA358" s="451"/>
      <c r="AB358" s="451"/>
      <c r="AC358" s="452"/>
      <c r="AD358" s="118"/>
      <c r="AU358" s="453"/>
      <c r="AV358" s="346"/>
    </row>
    <row r="359" spans="3:48" ht="10.9" hidden="1" customHeight="1">
      <c r="C359" s="352"/>
      <c r="D359" s="355"/>
      <c r="E359" s="358"/>
      <c r="F359" s="358"/>
      <c r="G359" s="352"/>
      <c r="H359" s="358"/>
      <c r="I359" s="457"/>
      <c r="J359" s="458"/>
      <c r="K359" s="459"/>
      <c r="L359" s="447"/>
      <c r="M359" s="448"/>
      <c r="N359" s="448"/>
      <c r="O359" s="448"/>
      <c r="P359" s="448"/>
      <c r="Q359" s="449"/>
      <c r="R359" s="457"/>
      <c r="S359" s="458"/>
      <c r="T359" s="467"/>
      <c r="U359" s="487"/>
      <c r="V359" s="488"/>
      <c r="W359" s="489"/>
      <c r="X359" s="450"/>
      <c r="Y359" s="451"/>
      <c r="Z359" s="451"/>
      <c r="AA359" s="451"/>
      <c r="AB359" s="451"/>
      <c r="AC359" s="452"/>
      <c r="AD359" s="118"/>
      <c r="AU359" s="453"/>
      <c r="AV359" s="346"/>
    </row>
    <row r="360" spans="3:48" ht="10.9" hidden="1" customHeight="1">
      <c r="C360" s="353"/>
      <c r="D360" s="356"/>
      <c r="E360" s="359"/>
      <c r="F360" s="359"/>
      <c r="G360" s="353"/>
      <c r="H360" s="359"/>
      <c r="I360" s="480"/>
      <c r="J360" s="481"/>
      <c r="K360" s="482"/>
      <c r="L360" s="447"/>
      <c r="M360" s="448"/>
      <c r="N360" s="448"/>
      <c r="O360" s="448"/>
      <c r="P360" s="448"/>
      <c r="Q360" s="449"/>
      <c r="R360" s="480"/>
      <c r="S360" s="481"/>
      <c r="T360" s="483"/>
      <c r="U360" s="490"/>
      <c r="V360" s="491"/>
      <c r="W360" s="492"/>
      <c r="X360" s="450"/>
      <c r="Y360" s="451"/>
      <c r="Z360" s="451"/>
      <c r="AA360" s="451"/>
      <c r="AB360" s="451"/>
      <c r="AC360" s="452"/>
      <c r="AD360" s="118"/>
      <c r="AU360" s="453"/>
      <c r="AV360" s="346"/>
    </row>
    <row r="361" spans="3:48" ht="10.9" hidden="1" customHeight="1">
      <c r="C361" s="478">
        <v>5</v>
      </c>
      <c r="D361" s="479" t="s">
        <v>9</v>
      </c>
      <c r="E361" s="439">
        <v>15</v>
      </c>
      <c r="F361" s="439" t="s">
        <v>10</v>
      </c>
      <c r="G361" s="478" t="s">
        <v>21</v>
      </c>
      <c r="H361" s="439"/>
      <c r="I361" s="454" t="s">
        <v>123</v>
      </c>
      <c r="J361" s="455"/>
      <c r="K361" s="456"/>
      <c r="L361" s="447">
        <f>IF(OR(I361="○",I361="△"),IF(AU361="●",2+ROUNDDOWN(($K$247-100)/100,0)*2,0),0)</f>
        <v>0</v>
      </c>
      <c r="M361" s="448"/>
      <c r="N361" s="448"/>
      <c r="O361" s="448"/>
      <c r="P361" s="448"/>
      <c r="Q361" s="449"/>
      <c r="R361" s="454"/>
      <c r="S361" s="455"/>
      <c r="T361" s="466"/>
      <c r="U361" s="484">
        <f t="shared" ref="U361" si="74">IF(R361="①",$AL$193,IF(R361="②",$AL$224,0))</f>
        <v>0</v>
      </c>
      <c r="V361" s="485"/>
      <c r="W361" s="486"/>
      <c r="X361" s="450">
        <f t="shared" ref="X361" si="75">IF(I361="○",L361,ROUNDUP(L361*U361,1))</f>
        <v>0</v>
      </c>
      <c r="Y361" s="451"/>
      <c r="Z361" s="451"/>
      <c r="AA361" s="451"/>
      <c r="AB361" s="451"/>
      <c r="AC361" s="452"/>
      <c r="AD361" s="118"/>
      <c r="AU361" s="453" t="str">
        <f t="shared" ref="AU361" si="76">IF(OR(I361="×",AU365="×"),"×","●")</f>
        <v>●</v>
      </c>
      <c r="AV361" s="346" t="str">
        <f t="shared" ref="AV361" si="77">IF(AU361="●",IF(I361="定","-",I361),"-")</f>
        <v>○</v>
      </c>
    </row>
    <row r="362" spans="3:48" ht="10.9" hidden="1" customHeight="1">
      <c r="C362" s="434"/>
      <c r="D362" s="437"/>
      <c r="E362" s="440"/>
      <c r="F362" s="440"/>
      <c r="G362" s="434"/>
      <c r="H362" s="440"/>
      <c r="I362" s="457"/>
      <c r="J362" s="458"/>
      <c r="K362" s="459"/>
      <c r="L362" s="447"/>
      <c r="M362" s="448"/>
      <c r="N362" s="448"/>
      <c r="O362" s="448"/>
      <c r="P362" s="448"/>
      <c r="Q362" s="449"/>
      <c r="R362" s="457"/>
      <c r="S362" s="458"/>
      <c r="T362" s="467"/>
      <c r="U362" s="487"/>
      <c r="V362" s="488"/>
      <c r="W362" s="489"/>
      <c r="X362" s="450"/>
      <c r="Y362" s="451"/>
      <c r="Z362" s="451"/>
      <c r="AA362" s="451"/>
      <c r="AB362" s="451"/>
      <c r="AC362" s="452"/>
      <c r="AD362" s="118"/>
      <c r="AU362" s="453"/>
      <c r="AV362" s="346"/>
    </row>
    <row r="363" spans="3:48" ht="10.9" hidden="1" customHeight="1">
      <c r="C363" s="434"/>
      <c r="D363" s="437"/>
      <c r="E363" s="440"/>
      <c r="F363" s="440"/>
      <c r="G363" s="434"/>
      <c r="H363" s="440"/>
      <c r="I363" s="457"/>
      <c r="J363" s="458"/>
      <c r="K363" s="459"/>
      <c r="L363" s="447"/>
      <c r="M363" s="448"/>
      <c r="N363" s="448"/>
      <c r="O363" s="448"/>
      <c r="P363" s="448"/>
      <c r="Q363" s="449"/>
      <c r="R363" s="457"/>
      <c r="S363" s="458"/>
      <c r="T363" s="467"/>
      <c r="U363" s="487"/>
      <c r="V363" s="488"/>
      <c r="W363" s="489"/>
      <c r="X363" s="450"/>
      <c r="Y363" s="451"/>
      <c r="Z363" s="451"/>
      <c r="AA363" s="451"/>
      <c r="AB363" s="451"/>
      <c r="AC363" s="452"/>
      <c r="AD363" s="118"/>
      <c r="AU363" s="453"/>
      <c r="AV363" s="346"/>
    </row>
    <row r="364" spans="3:48" ht="10.9" hidden="1" customHeight="1">
      <c r="C364" s="444"/>
      <c r="D364" s="445"/>
      <c r="E364" s="446"/>
      <c r="F364" s="446"/>
      <c r="G364" s="444"/>
      <c r="H364" s="446"/>
      <c r="I364" s="480"/>
      <c r="J364" s="481"/>
      <c r="K364" s="482"/>
      <c r="L364" s="447"/>
      <c r="M364" s="448"/>
      <c r="N364" s="448"/>
      <c r="O364" s="448"/>
      <c r="P364" s="448"/>
      <c r="Q364" s="449"/>
      <c r="R364" s="480"/>
      <c r="S364" s="481"/>
      <c r="T364" s="483"/>
      <c r="U364" s="490"/>
      <c r="V364" s="491"/>
      <c r="W364" s="492"/>
      <c r="X364" s="450"/>
      <c r="Y364" s="451"/>
      <c r="Z364" s="451"/>
      <c r="AA364" s="451"/>
      <c r="AB364" s="451"/>
      <c r="AC364" s="452"/>
      <c r="AD364" s="118"/>
      <c r="AU364" s="453"/>
      <c r="AV364" s="346"/>
    </row>
    <row r="365" spans="3:48" ht="10.9" hidden="1" customHeight="1">
      <c r="C365" s="478">
        <v>5</v>
      </c>
      <c r="D365" s="479" t="s">
        <v>9</v>
      </c>
      <c r="E365" s="439">
        <v>16</v>
      </c>
      <c r="F365" s="439" t="s">
        <v>10</v>
      </c>
      <c r="G365" s="478" t="s">
        <v>22</v>
      </c>
      <c r="H365" s="439"/>
      <c r="I365" s="454" t="s">
        <v>123</v>
      </c>
      <c r="J365" s="455"/>
      <c r="K365" s="456"/>
      <c r="L365" s="447">
        <f>IF(OR(I365="○",I365="△"),IF(AU365="●",2+ROUNDDOWN(($K$247-100)/100,0)*2,0),0)</f>
        <v>0</v>
      </c>
      <c r="M365" s="448"/>
      <c r="N365" s="448"/>
      <c r="O365" s="448"/>
      <c r="P365" s="448"/>
      <c r="Q365" s="449"/>
      <c r="R365" s="454"/>
      <c r="S365" s="455"/>
      <c r="T365" s="466"/>
      <c r="U365" s="484">
        <f t="shared" ref="U365" si="78">IF(R365="①",$AL$193,IF(R365="②",$AL$224,0))</f>
        <v>0</v>
      </c>
      <c r="V365" s="485"/>
      <c r="W365" s="486"/>
      <c r="X365" s="450">
        <f t="shared" ref="X365" si="79">IF(I365="○",L365,ROUNDUP(L365*U365,1))</f>
        <v>0</v>
      </c>
      <c r="Y365" s="451"/>
      <c r="Z365" s="451"/>
      <c r="AA365" s="451"/>
      <c r="AB365" s="451"/>
      <c r="AC365" s="452"/>
      <c r="AD365" s="118"/>
      <c r="AU365" s="453" t="str">
        <f t="shared" ref="AU365" si="80">IF(OR(I365="×",AU369="×"),"×","●")</f>
        <v>●</v>
      </c>
      <c r="AV365" s="346" t="str">
        <f t="shared" ref="AV365" si="81">IF(AU365="●",IF(I365="定","-",I365),"-")</f>
        <v>○</v>
      </c>
    </row>
    <row r="366" spans="3:48" ht="10.9" hidden="1" customHeight="1">
      <c r="C366" s="434"/>
      <c r="D366" s="437"/>
      <c r="E366" s="440"/>
      <c r="F366" s="440"/>
      <c r="G366" s="434"/>
      <c r="H366" s="440"/>
      <c r="I366" s="457"/>
      <c r="J366" s="458"/>
      <c r="K366" s="459"/>
      <c r="L366" s="447"/>
      <c r="M366" s="448"/>
      <c r="N366" s="448"/>
      <c r="O366" s="448"/>
      <c r="P366" s="448"/>
      <c r="Q366" s="449"/>
      <c r="R366" s="457"/>
      <c r="S366" s="458"/>
      <c r="T366" s="467"/>
      <c r="U366" s="487"/>
      <c r="V366" s="488"/>
      <c r="W366" s="489"/>
      <c r="X366" s="450"/>
      <c r="Y366" s="451"/>
      <c r="Z366" s="451"/>
      <c r="AA366" s="451"/>
      <c r="AB366" s="451"/>
      <c r="AC366" s="452"/>
      <c r="AD366" s="118"/>
      <c r="AU366" s="453"/>
      <c r="AV366" s="346"/>
    </row>
    <row r="367" spans="3:48" ht="10.9" hidden="1" customHeight="1">
      <c r="C367" s="434"/>
      <c r="D367" s="437"/>
      <c r="E367" s="440"/>
      <c r="F367" s="440"/>
      <c r="G367" s="434"/>
      <c r="H367" s="440"/>
      <c r="I367" s="457"/>
      <c r="J367" s="458"/>
      <c r="K367" s="459"/>
      <c r="L367" s="447"/>
      <c r="M367" s="448"/>
      <c r="N367" s="448"/>
      <c r="O367" s="448"/>
      <c r="P367" s="448"/>
      <c r="Q367" s="449"/>
      <c r="R367" s="457"/>
      <c r="S367" s="458"/>
      <c r="T367" s="467"/>
      <c r="U367" s="487"/>
      <c r="V367" s="488"/>
      <c r="W367" s="489"/>
      <c r="X367" s="450"/>
      <c r="Y367" s="451"/>
      <c r="Z367" s="451"/>
      <c r="AA367" s="451"/>
      <c r="AB367" s="451"/>
      <c r="AC367" s="452"/>
      <c r="AD367" s="118"/>
      <c r="AU367" s="453"/>
      <c r="AV367" s="346"/>
    </row>
    <row r="368" spans="3:48" ht="10.9" hidden="1" customHeight="1">
      <c r="C368" s="444"/>
      <c r="D368" s="445"/>
      <c r="E368" s="446"/>
      <c r="F368" s="446"/>
      <c r="G368" s="444"/>
      <c r="H368" s="446"/>
      <c r="I368" s="480"/>
      <c r="J368" s="481"/>
      <c r="K368" s="482"/>
      <c r="L368" s="447"/>
      <c r="M368" s="448"/>
      <c r="N368" s="448"/>
      <c r="O368" s="448"/>
      <c r="P368" s="448"/>
      <c r="Q368" s="449"/>
      <c r="R368" s="480"/>
      <c r="S368" s="481"/>
      <c r="T368" s="483"/>
      <c r="U368" s="490"/>
      <c r="V368" s="491"/>
      <c r="W368" s="492"/>
      <c r="X368" s="450"/>
      <c r="Y368" s="451"/>
      <c r="Z368" s="451"/>
      <c r="AA368" s="451"/>
      <c r="AB368" s="451"/>
      <c r="AC368" s="452"/>
      <c r="AD368" s="118"/>
      <c r="AU368" s="453"/>
      <c r="AV368" s="346"/>
    </row>
    <row r="369" spans="3:48" ht="10.9" hidden="1" customHeight="1">
      <c r="C369" s="351">
        <v>5</v>
      </c>
      <c r="D369" s="354" t="s">
        <v>9</v>
      </c>
      <c r="E369" s="357">
        <v>17</v>
      </c>
      <c r="F369" s="357" t="s">
        <v>10</v>
      </c>
      <c r="G369" s="351" t="s">
        <v>23</v>
      </c>
      <c r="H369" s="357"/>
      <c r="I369" s="454" t="s">
        <v>122</v>
      </c>
      <c r="J369" s="455"/>
      <c r="K369" s="456"/>
      <c r="L369" s="447">
        <f t="shared" ref="L369" si="82">IF(AND(I369="△",AU369="●"),2+ROUNDDOWN(($K$247-100)/100,0)*2,0)</f>
        <v>0</v>
      </c>
      <c r="M369" s="448"/>
      <c r="N369" s="448"/>
      <c r="O369" s="448"/>
      <c r="P369" s="448"/>
      <c r="Q369" s="449"/>
      <c r="R369" s="454" t="s">
        <v>45</v>
      </c>
      <c r="S369" s="455"/>
      <c r="T369" s="466"/>
      <c r="U369" s="484">
        <f t="shared" ref="U369" si="83">IF(R369="①",$AL$193,IF(R369="②",$AL$224,0))</f>
        <v>0</v>
      </c>
      <c r="V369" s="485"/>
      <c r="W369" s="486"/>
      <c r="X369" s="450">
        <f t="shared" ref="X369" si="84">IF(I369="○",L369,ROUNDUP(L369*U369,1))</f>
        <v>0</v>
      </c>
      <c r="Y369" s="451"/>
      <c r="Z369" s="451"/>
      <c r="AA369" s="451"/>
      <c r="AB369" s="451"/>
      <c r="AC369" s="452"/>
      <c r="AD369" s="118"/>
      <c r="AU369" s="453" t="str">
        <f t="shared" ref="AU369" si="85">IF(OR(I369="×",AU373="×"),"×","●")</f>
        <v>●</v>
      </c>
      <c r="AV369" s="346" t="str">
        <f t="shared" ref="AV369" si="86">IF(AU369="●",IF(I369="定","-",I369),"-")</f>
        <v>△</v>
      </c>
    </row>
    <row r="370" spans="3:48" ht="10.9" hidden="1" customHeight="1">
      <c r="C370" s="352"/>
      <c r="D370" s="355"/>
      <c r="E370" s="358"/>
      <c r="F370" s="358"/>
      <c r="G370" s="352"/>
      <c r="H370" s="358"/>
      <c r="I370" s="457"/>
      <c r="J370" s="458"/>
      <c r="K370" s="459"/>
      <c r="L370" s="447"/>
      <c r="M370" s="448"/>
      <c r="N370" s="448"/>
      <c r="O370" s="448"/>
      <c r="P370" s="448"/>
      <c r="Q370" s="449"/>
      <c r="R370" s="457"/>
      <c r="S370" s="458"/>
      <c r="T370" s="467"/>
      <c r="U370" s="487"/>
      <c r="V370" s="488"/>
      <c r="W370" s="489"/>
      <c r="X370" s="450"/>
      <c r="Y370" s="451"/>
      <c r="Z370" s="451"/>
      <c r="AA370" s="451"/>
      <c r="AB370" s="451"/>
      <c r="AC370" s="452"/>
      <c r="AD370" s="118"/>
      <c r="AU370" s="453"/>
      <c r="AV370" s="346"/>
    </row>
    <row r="371" spans="3:48" ht="10.9" hidden="1" customHeight="1">
      <c r="C371" s="352"/>
      <c r="D371" s="355"/>
      <c r="E371" s="358"/>
      <c r="F371" s="358"/>
      <c r="G371" s="352"/>
      <c r="H371" s="358"/>
      <c r="I371" s="457"/>
      <c r="J371" s="458"/>
      <c r="K371" s="459"/>
      <c r="L371" s="447"/>
      <c r="M371" s="448"/>
      <c r="N371" s="448"/>
      <c r="O371" s="448"/>
      <c r="P371" s="448"/>
      <c r="Q371" s="449"/>
      <c r="R371" s="457"/>
      <c r="S371" s="458"/>
      <c r="T371" s="467"/>
      <c r="U371" s="487"/>
      <c r="V371" s="488"/>
      <c r="W371" s="489"/>
      <c r="X371" s="450"/>
      <c r="Y371" s="451"/>
      <c r="Z371" s="451"/>
      <c r="AA371" s="451"/>
      <c r="AB371" s="451"/>
      <c r="AC371" s="452"/>
      <c r="AD371" s="118"/>
      <c r="AU371" s="453"/>
      <c r="AV371" s="346"/>
    </row>
    <row r="372" spans="3:48" ht="10.9" hidden="1" customHeight="1">
      <c r="C372" s="353"/>
      <c r="D372" s="356"/>
      <c r="E372" s="359"/>
      <c r="F372" s="359"/>
      <c r="G372" s="353"/>
      <c r="H372" s="359"/>
      <c r="I372" s="480"/>
      <c r="J372" s="481"/>
      <c r="K372" s="482"/>
      <c r="L372" s="447"/>
      <c r="M372" s="448"/>
      <c r="N372" s="448"/>
      <c r="O372" s="448"/>
      <c r="P372" s="448"/>
      <c r="Q372" s="449"/>
      <c r="R372" s="480"/>
      <c r="S372" s="481"/>
      <c r="T372" s="483"/>
      <c r="U372" s="490"/>
      <c r="V372" s="491"/>
      <c r="W372" s="492"/>
      <c r="X372" s="450"/>
      <c r="Y372" s="451"/>
      <c r="Z372" s="451"/>
      <c r="AA372" s="451"/>
      <c r="AB372" s="451"/>
      <c r="AC372" s="452"/>
      <c r="AD372" s="118"/>
      <c r="AU372" s="453"/>
      <c r="AV372" s="346"/>
    </row>
    <row r="373" spans="3:48" ht="10.9" hidden="1" customHeight="1">
      <c r="C373" s="351">
        <v>5</v>
      </c>
      <c r="D373" s="354" t="s">
        <v>9</v>
      </c>
      <c r="E373" s="357">
        <v>18</v>
      </c>
      <c r="F373" s="357" t="s">
        <v>10</v>
      </c>
      <c r="G373" s="351" t="s">
        <v>24</v>
      </c>
      <c r="H373" s="357"/>
      <c r="I373" s="454" t="s">
        <v>125</v>
      </c>
      <c r="J373" s="455"/>
      <c r="K373" s="456"/>
      <c r="L373" s="447">
        <f t="shared" ref="L373" si="87">IF(AND(I373="△",AU373="●"),2+ROUNDDOWN(($K$247-100)/100,0)*2,0)</f>
        <v>0</v>
      </c>
      <c r="M373" s="448"/>
      <c r="N373" s="448"/>
      <c r="O373" s="448"/>
      <c r="P373" s="448"/>
      <c r="Q373" s="449"/>
      <c r="R373" s="454"/>
      <c r="S373" s="455"/>
      <c r="T373" s="466"/>
      <c r="U373" s="484">
        <f t="shared" ref="U373" si="88">IF(R373="①",$AL$193,IF(R373="②",$AL$224,0))</f>
        <v>0</v>
      </c>
      <c r="V373" s="485"/>
      <c r="W373" s="486"/>
      <c r="X373" s="450">
        <f t="shared" ref="X373" si="89">IF(I373="○",L373,ROUNDUP(L373*U373,1))</f>
        <v>0</v>
      </c>
      <c r="Y373" s="451"/>
      <c r="Z373" s="451"/>
      <c r="AA373" s="451"/>
      <c r="AB373" s="451"/>
      <c r="AC373" s="452"/>
      <c r="AD373" s="118"/>
      <c r="AU373" s="453" t="str">
        <f t="shared" ref="AU373" si="90">IF(OR(I373="×",AU377="×"),"×","●")</f>
        <v>●</v>
      </c>
      <c r="AV373" s="346" t="str">
        <f t="shared" ref="AV373" si="91">IF(AU373="●",IF(I373="定","-",I373),"-")</f>
        <v>-</v>
      </c>
    </row>
    <row r="374" spans="3:48" ht="10.9" hidden="1" customHeight="1">
      <c r="C374" s="352"/>
      <c r="D374" s="355"/>
      <c r="E374" s="358"/>
      <c r="F374" s="358"/>
      <c r="G374" s="352"/>
      <c r="H374" s="358"/>
      <c r="I374" s="457"/>
      <c r="J374" s="458"/>
      <c r="K374" s="459"/>
      <c r="L374" s="447"/>
      <c r="M374" s="448"/>
      <c r="N374" s="448"/>
      <c r="O374" s="448"/>
      <c r="P374" s="448"/>
      <c r="Q374" s="449"/>
      <c r="R374" s="457"/>
      <c r="S374" s="458"/>
      <c r="T374" s="467"/>
      <c r="U374" s="487"/>
      <c r="V374" s="488"/>
      <c r="W374" s="489"/>
      <c r="X374" s="450"/>
      <c r="Y374" s="451"/>
      <c r="Z374" s="451"/>
      <c r="AA374" s="451"/>
      <c r="AB374" s="451"/>
      <c r="AC374" s="452"/>
      <c r="AD374" s="118"/>
      <c r="AU374" s="453"/>
      <c r="AV374" s="346"/>
    </row>
    <row r="375" spans="3:48" ht="10.9" hidden="1" customHeight="1">
      <c r="C375" s="352"/>
      <c r="D375" s="355"/>
      <c r="E375" s="358"/>
      <c r="F375" s="358"/>
      <c r="G375" s="352"/>
      <c r="H375" s="358"/>
      <c r="I375" s="457"/>
      <c r="J375" s="458"/>
      <c r="K375" s="459"/>
      <c r="L375" s="447"/>
      <c r="M375" s="448"/>
      <c r="N375" s="448"/>
      <c r="O375" s="448"/>
      <c r="P375" s="448"/>
      <c r="Q375" s="449"/>
      <c r="R375" s="457"/>
      <c r="S375" s="458"/>
      <c r="T375" s="467"/>
      <c r="U375" s="487"/>
      <c r="V375" s="488"/>
      <c r="W375" s="489"/>
      <c r="X375" s="450"/>
      <c r="Y375" s="451"/>
      <c r="Z375" s="451"/>
      <c r="AA375" s="451"/>
      <c r="AB375" s="451"/>
      <c r="AC375" s="452"/>
      <c r="AD375" s="118"/>
      <c r="AU375" s="453"/>
      <c r="AV375" s="346"/>
    </row>
    <row r="376" spans="3:48" ht="10.9" hidden="1" customHeight="1">
      <c r="C376" s="353"/>
      <c r="D376" s="356"/>
      <c r="E376" s="359"/>
      <c r="F376" s="359"/>
      <c r="G376" s="353"/>
      <c r="H376" s="359"/>
      <c r="I376" s="480"/>
      <c r="J376" s="481"/>
      <c r="K376" s="482"/>
      <c r="L376" s="447"/>
      <c r="M376" s="448"/>
      <c r="N376" s="448"/>
      <c r="O376" s="448"/>
      <c r="P376" s="448"/>
      <c r="Q376" s="449"/>
      <c r="R376" s="480"/>
      <c r="S376" s="481"/>
      <c r="T376" s="483"/>
      <c r="U376" s="490"/>
      <c r="V376" s="491"/>
      <c r="W376" s="492"/>
      <c r="X376" s="450"/>
      <c r="Y376" s="451"/>
      <c r="Z376" s="451"/>
      <c r="AA376" s="451"/>
      <c r="AB376" s="451"/>
      <c r="AC376" s="452"/>
      <c r="AD376" s="118"/>
      <c r="AU376" s="453"/>
      <c r="AV376" s="346"/>
    </row>
    <row r="377" spans="3:48" ht="10.9" hidden="1" customHeight="1">
      <c r="C377" s="351">
        <v>5</v>
      </c>
      <c r="D377" s="354" t="s">
        <v>9</v>
      </c>
      <c r="E377" s="357">
        <v>19</v>
      </c>
      <c r="F377" s="357" t="s">
        <v>10</v>
      </c>
      <c r="G377" s="351" t="s">
        <v>25</v>
      </c>
      <c r="H377" s="357"/>
      <c r="I377" s="454" t="s">
        <v>122</v>
      </c>
      <c r="J377" s="455"/>
      <c r="K377" s="456"/>
      <c r="L377" s="447">
        <f t="shared" ref="L377" si="92">IF(AND(I377="△",AU377="●"),2+ROUNDDOWN(($K$247-100)/100,0)*2,0)</f>
        <v>0</v>
      </c>
      <c r="M377" s="448"/>
      <c r="N377" s="448"/>
      <c r="O377" s="448"/>
      <c r="P377" s="448"/>
      <c r="Q377" s="449"/>
      <c r="R377" s="454" t="s">
        <v>45</v>
      </c>
      <c r="S377" s="455"/>
      <c r="T377" s="466"/>
      <c r="U377" s="484">
        <f t="shared" ref="U377" si="93">IF(R377="①",$AL$193,IF(R377="②",$AL$224,0))</f>
        <v>0</v>
      </c>
      <c r="V377" s="485"/>
      <c r="W377" s="486"/>
      <c r="X377" s="450">
        <f t="shared" ref="X377" si="94">IF(I377="○",L377,ROUNDUP(L377*U377,1))</f>
        <v>0</v>
      </c>
      <c r="Y377" s="451"/>
      <c r="Z377" s="451"/>
      <c r="AA377" s="451"/>
      <c r="AB377" s="451"/>
      <c r="AC377" s="452"/>
      <c r="AD377" s="118"/>
      <c r="AU377" s="453" t="str">
        <f t="shared" ref="AU377" si="95">IF(OR(I377="×",AU381="×"),"×","●")</f>
        <v>●</v>
      </c>
      <c r="AV377" s="346" t="str">
        <f t="shared" ref="AV377" si="96">IF(AU377="●",IF(I377="定","-",I377),"-")</f>
        <v>△</v>
      </c>
    </row>
    <row r="378" spans="3:48" ht="10.9" hidden="1" customHeight="1">
      <c r="C378" s="352"/>
      <c r="D378" s="355"/>
      <c r="E378" s="358"/>
      <c r="F378" s="358"/>
      <c r="G378" s="352"/>
      <c r="H378" s="358"/>
      <c r="I378" s="457"/>
      <c r="J378" s="458"/>
      <c r="K378" s="459"/>
      <c r="L378" s="447"/>
      <c r="M378" s="448"/>
      <c r="N378" s="448"/>
      <c r="O378" s="448"/>
      <c r="P378" s="448"/>
      <c r="Q378" s="449"/>
      <c r="R378" s="457"/>
      <c r="S378" s="458"/>
      <c r="T378" s="467"/>
      <c r="U378" s="487"/>
      <c r="V378" s="488"/>
      <c r="W378" s="489"/>
      <c r="X378" s="450"/>
      <c r="Y378" s="451"/>
      <c r="Z378" s="451"/>
      <c r="AA378" s="451"/>
      <c r="AB378" s="451"/>
      <c r="AC378" s="452"/>
      <c r="AD378" s="118"/>
      <c r="AU378" s="453"/>
      <c r="AV378" s="346"/>
    </row>
    <row r="379" spans="3:48" ht="10.9" hidden="1" customHeight="1">
      <c r="C379" s="352"/>
      <c r="D379" s="355"/>
      <c r="E379" s="358"/>
      <c r="F379" s="358"/>
      <c r="G379" s="352"/>
      <c r="H379" s="358"/>
      <c r="I379" s="457"/>
      <c r="J379" s="458"/>
      <c r="K379" s="459"/>
      <c r="L379" s="447"/>
      <c r="M379" s="448"/>
      <c r="N379" s="448"/>
      <c r="O379" s="448"/>
      <c r="P379" s="448"/>
      <c r="Q379" s="449"/>
      <c r="R379" s="457"/>
      <c r="S379" s="458"/>
      <c r="T379" s="467"/>
      <c r="U379" s="487"/>
      <c r="V379" s="488"/>
      <c r="W379" s="489"/>
      <c r="X379" s="450"/>
      <c r="Y379" s="451"/>
      <c r="Z379" s="451"/>
      <c r="AA379" s="451"/>
      <c r="AB379" s="451"/>
      <c r="AC379" s="452"/>
      <c r="AD379" s="118"/>
      <c r="AU379" s="453"/>
      <c r="AV379" s="346"/>
    </row>
    <row r="380" spans="3:48" ht="10.9" hidden="1" customHeight="1">
      <c r="C380" s="353"/>
      <c r="D380" s="356"/>
      <c r="E380" s="359"/>
      <c r="F380" s="359"/>
      <c r="G380" s="353"/>
      <c r="H380" s="359"/>
      <c r="I380" s="480"/>
      <c r="J380" s="481"/>
      <c r="K380" s="482"/>
      <c r="L380" s="447"/>
      <c r="M380" s="448"/>
      <c r="N380" s="448"/>
      <c r="O380" s="448"/>
      <c r="P380" s="448"/>
      <c r="Q380" s="449"/>
      <c r="R380" s="480"/>
      <c r="S380" s="481"/>
      <c r="T380" s="483"/>
      <c r="U380" s="490"/>
      <c r="V380" s="491"/>
      <c r="W380" s="492"/>
      <c r="X380" s="450"/>
      <c r="Y380" s="451"/>
      <c r="Z380" s="451"/>
      <c r="AA380" s="451"/>
      <c r="AB380" s="451"/>
      <c r="AC380" s="452"/>
      <c r="AD380" s="118"/>
      <c r="AU380" s="453"/>
      <c r="AV380" s="346"/>
    </row>
    <row r="381" spans="3:48" ht="10.9" hidden="1" customHeight="1">
      <c r="C381" s="351">
        <v>5</v>
      </c>
      <c r="D381" s="354" t="s">
        <v>9</v>
      </c>
      <c r="E381" s="357">
        <v>20</v>
      </c>
      <c r="F381" s="357" t="s">
        <v>10</v>
      </c>
      <c r="G381" s="351" t="s">
        <v>19</v>
      </c>
      <c r="H381" s="357"/>
      <c r="I381" s="454" t="s">
        <v>122</v>
      </c>
      <c r="J381" s="455"/>
      <c r="K381" s="456"/>
      <c r="L381" s="447">
        <f t="shared" ref="L381" si="97">IF(AND(I381="△",AU381="●"),2+ROUNDDOWN(($K$247-100)/100,0)*2,0)</f>
        <v>0</v>
      </c>
      <c r="M381" s="448"/>
      <c r="N381" s="448"/>
      <c r="O381" s="448"/>
      <c r="P381" s="448"/>
      <c r="Q381" s="449"/>
      <c r="R381" s="454" t="s">
        <v>45</v>
      </c>
      <c r="S381" s="455"/>
      <c r="T381" s="466"/>
      <c r="U381" s="484">
        <f t="shared" ref="U381" si="98">IF(R381="①",$AL$193,IF(R381="②",$AL$224,0))</f>
        <v>0</v>
      </c>
      <c r="V381" s="485"/>
      <c r="W381" s="486"/>
      <c r="X381" s="450">
        <f t="shared" ref="X381" si="99">IF(I381="○",L381,ROUNDUP(L381*U381,1))</f>
        <v>0</v>
      </c>
      <c r="Y381" s="451"/>
      <c r="Z381" s="451"/>
      <c r="AA381" s="451"/>
      <c r="AB381" s="451"/>
      <c r="AC381" s="452"/>
      <c r="AD381" s="118"/>
      <c r="AU381" s="453" t="str">
        <f t="shared" ref="AU381" si="100">IF(OR(I381="×",AU385="×"),"×","●")</f>
        <v>●</v>
      </c>
      <c r="AV381" s="346" t="str">
        <f t="shared" ref="AV381" si="101">IF(AU381="●",IF(I381="定","-",I381),"-")</f>
        <v>△</v>
      </c>
    </row>
    <row r="382" spans="3:48" ht="10.9" hidden="1" customHeight="1">
      <c r="C382" s="352"/>
      <c r="D382" s="355"/>
      <c r="E382" s="358"/>
      <c r="F382" s="358"/>
      <c r="G382" s="352"/>
      <c r="H382" s="358"/>
      <c r="I382" s="457"/>
      <c r="J382" s="458"/>
      <c r="K382" s="459"/>
      <c r="L382" s="447"/>
      <c r="M382" s="448"/>
      <c r="N382" s="448"/>
      <c r="O382" s="448"/>
      <c r="P382" s="448"/>
      <c r="Q382" s="449"/>
      <c r="R382" s="457"/>
      <c r="S382" s="458"/>
      <c r="T382" s="467"/>
      <c r="U382" s="487"/>
      <c r="V382" s="488"/>
      <c r="W382" s="489"/>
      <c r="X382" s="450"/>
      <c r="Y382" s="451"/>
      <c r="Z382" s="451"/>
      <c r="AA382" s="451"/>
      <c r="AB382" s="451"/>
      <c r="AC382" s="452"/>
      <c r="AD382" s="118"/>
      <c r="AU382" s="453"/>
      <c r="AV382" s="346"/>
    </row>
    <row r="383" spans="3:48" ht="10.9" hidden="1" customHeight="1">
      <c r="C383" s="352"/>
      <c r="D383" s="355"/>
      <c r="E383" s="358"/>
      <c r="F383" s="358"/>
      <c r="G383" s="352"/>
      <c r="H383" s="358"/>
      <c r="I383" s="457"/>
      <c r="J383" s="458"/>
      <c r="K383" s="459"/>
      <c r="L383" s="447"/>
      <c r="M383" s="448"/>
      <c r="N383" s="448"/>
      <c r="O383" s="448"/>
      <c r="P383" s="448"/>
      <c r="Q383" s="449"/>
      <c r="R383" s="457"/>
      <c r="S383" s="458"/>
      <c r="T383" s="467"/>
      <c r="U383" s="487"/>
      <c r="V383" s="488"/>
      <c r="W383" s="489"/>
      <c r="X383" s="450"/>
      <c r="Y383" s="451"/>
      <c r="Z383" s="451"/>
      <c r="AA383" s="451"/>
      <c r="AB383" s="451"/>
      <c r="AC383" s="452"/>
      <c r="AD383" s="118"/>
      <c r="AU383" s="453"/>
      <c r="AV383" s="346"/>
    </row>
    <row r="384" spans="3:48" ht="10.9" hidden="1" customHeight="1">
      <c r="C384" s="353"/>
      <c r="D384" s="356"/>
      <c r="E384" s="359"/>
      <c r="F384" s="359"/>
      <c r="G384" s="353"/>
      <c r="H384" s="359"/>
      <c r="I384" s="480"/>
      <c r="J384" s="481"/>
      <c r="K384" s="482"/>
      <c r="L384" s="447"/>
      <c r="M384" s="448"/>
      <c r="N384" s="448"/>
      <c r="O384" s="448"/>
      <c r="P384" s="448"/>
      <c r="Q384" s="449"/>
      <c r="R384" s="480"/>
      <c r="S384" s="481"/>
      <c r="T384" s="483"/>
      <c r="U384" s="490"/>
      <c r="V384" s="491"/>
      <c r="W384" s="492"/>
      <c r="X384" s="450"/>
      <c r="Y384" s="451"/>
      <c r="Z384" s="451"/>
      <c r="AA384" s="451"/>
      <c r="AB384" s="451"/>
      <c r="AC384" s="452"/>
      <c r="AD384" s="118"/>
      <c r="AU384" s="453"/>
      <c r="AV384" s="346"/>
    </row>
    <row r="385" spans="3:48" ht="10.9" hidden="1" customHeight="1">
      <c r="C385" s="351">
        <v>5</v>
      </c>
      <c r="D385" s="354" t="s">
        <v>9</v>
      </c>
      <c r="E385" s="357">
        <v>21</v>
      </c>
      <c r="F385" s="357" t="s">
        <v>10</v>
      </c>
      <c r="G385" s="351" t="s">
        <v>20</v>
      </c>
      <c r="H385" s="357"/>
      <c r="I385" s="454" t="s">
        <v>122</v>
      </c>
      <c r="J385" s="455"/>
      <c r="K385" s="456"/>
      <c r="L385" s="447">
        <f t="shared" ref="L385" si="102">IF(AND(I385="△",AU385="●"),2+ROUNDDOWN(($K$247-100)/100,0)*2,0)</f>
        <v>0</v>
      </c>
      <c r="M385" s="448"/>
      <c r="N385" s="448"/>
      <c r="O385" s="448"/>
      <c r="P385" s="448"/>
      <c r="Q385" s="449"/>
      <c r="R385" s="454" t="s">
        <v>46</v>
      </c>
      <c r="S385" s="455"/>
      <c r="T385" s="466"/>
      <c r="U385" s="484">
        <f t="shared" ref="U385" si="103">IF(R385="①",$AL$193,IF(R385="②",$AL$224,0))</f>
        <v>0</v>
      </c>
      <c r="V385" s="485"/>
      <c r="W385" s="486"/>
      <c r="X385" s="450">
        <f t="shared" ref="X385" si="104">IF(I385="○",L385,ROUNDUP(L385*U385,1))</f>
        <v>0</v>
      </c>
      <c r="Y385" s="451"/>
      <c r="Z385" s="451"/>
      <c r="AA385" s="451"/>
      <c r="AB385" s="451"/>
      <c r="AC385" s="452"/>
      <c r="AD385" s="118"/>
      <c r="AU385" s="453" t="str">
        <f t="shared" ref="AU385" si="105">IF(OR(I385="×",AU389="×"),"×","●")</f>
        <v>●</v>
      </c>
      <c r="AV385" s="346" t="str">
        <f t="shared" ref="AV385" si="106">IF(AU385="●",IF(I385="定","-",I385),"-")</f>
        <v>△</v>
      </c>
    </row>
    <row r="386" spans="3:48" ht="10.9" hidden="1" customHeight="1">
      <c r="C386" s="352"/>
      <c r="D386" s="355"/>
      <c r="E386" s="358"/>
      <c r="F386" s="358"/>
      <c r="G386" s="352"/>
      <c r="H386" s="358"/>
      <c r="I386" s="457"/>
      <c r="J386" s="458"/>
      <c r="K386" s="459"/>
      <c r="L386" s="447"/>
      <c r="M386" s="448"/>
      <c r="N386" s="448"/>
      <c r="O386" s="448"/>
      <c r="P386" s="448"/>
      <c r="Q386" s="449"/>
      <c r="R386" s="457"/>
      <c r="S386" s="458"/>
      <c r="T386" s="467"/>
      <c r="U386" s="487"/>
      <c r="V386" s="488"/>
      <c r="W386" s="489"/>
      <c r="X386" s="450"/>
      <c r="Y386" s="451"/>
      <c r="Z386" s="451"/>
      <c r="AA386" s="451"/>
      <c r="AB386" s="451"/>
      <c r="AC386" s="452"/>
      <c r="AD386" s="118"/>
      <c r="AU386" s="453"/>
      <c r="AV386" s="346"/>
    </row>
    <row r="387" spans="3:48" ht="10.9" hidden="1" customHeight="1">
      <c r="C387" s="352"/>
      <c r="D387" s="355"/>
      <c r="E387" s="358"/>
      <c r="F387" s="358"/>
      <c r="G387" s="352"/>
      <c r="H387" s="358"/>
      <c r="I387" s="457"/>
      <c r="J387" s="458"/>
      <c r="K387" s="459"/>
      <c r="L387" s="447"/>
      <c r="M387" s="448"/>
      <c r="N387" s="448"/>
      <c r="O387" s="448"/>
      <c r="P387" s="448"/>
      <c r="Q387" s="449"/>
      <c r="R387" s="457"/>
      <c r="S387" s="458"/>
      <c r="T387" s="467"/>
      <c r="U387" s="487"/>
      <c r="V387" s="488"/>
      <c r="W387" s="489"/>
      <c r="X387" s="450"/>
      <c r="Y387" s="451"/>
      <c r="Z387" s="451"/>
      <c r="AA387" s="451"/>
      <c r="AB387" s="451"/>
      <c r="AC387" s="452"/>
      <c r="AD387" s="118"/>
      <c r="AU387" s="453"/>
      <c r="AV387" s="346"/>
    </row>
    <row r="388" spans="3:48" ht="10.9" hidden="1" customHeight="1">
      <c r="C388" s="353"/>
      <c r="D388" s="356"/>
      <c r="E388" s="359"/>
      <c r="F388" s="359"/>
      <c r="G388" s="353"/>
      <c r="H388" s="359"/>
      <c r="I388" s="480"/>
      <c r="J388" s="481"/>
      <c r="K388" s="482"/>
      <c r="L388" s="447"/>
      <c r="M388" s="448"/>
      <c r="N388" s="448"/>
      <c r="O388" s="448"/>
      <c r="P388" s="448"/>
      <c r="Q388" s="449"/>
      <c r="R388" s="480"/>
      <c r="S388" s="481"/>
      <c r="T388" s="483"/>
      <c r="U388" s="490"/>
      <c r="V388" s="491"/>
      <c r="W388" s="492"/>
      <c r="X388" s="450"/>
      <c r="Y388" s="451"/>
      <c r="Z388" s="451"/>
      <c r="AA388" s="451"/>
      <c r="AB388" s="451"/>
      <c r="AC388" s="452"/>
      <c r="AD388" s="118"/>
      <c r="AU388" s="453"/>
      <c r="AV388" s="346"/>
    </row>
    <row r="389" spans="3:48" ht="10.9" hidden="1" customHeight="1">
      <c r="C389" s="478">
        <v>5</v>
      </c>
      <c r="D389" s="479" t="s">
        <v>9</v>
      </c>
      <c r="E389" s="439">
        <v>22</v>
      </c>
      <c r="F389" s="439" t="s">
        <v>10</v>
      </c>
      <c r="G389" s="478" t="s">
        <v>21</v>
      </c>
      <c r="H389" s="439"/>
      <c r="I389" s="454" t="s">
        <v>123</v>
      </c>
      <c r="J389" s="455"/>
      <c r="K389" s="456"/>
      <c r="L389" s="447">
        <f>IF(OR(I389="○",I389="△"),IF(AU389="●",2+ROUNDDOWN(($K$247-100)/100,0)*2,0),0)</f>
        <v>0</v>
      </c>
      <c r="M389" s="448"/>
      <c r="N389" s="448"/>
      <c r="O389" s="448"/>
      <c r="P389" s="448"/>
      <c r="Q389" s="449"/>
      <c r="R389" s="454"/>
      <c r="S389" s="455"/>
      <c r="T389" s="466"/>
      <c r="U389" s="484">
        <f t="shared" ref="U389" si="107">IF(R389="①",$AL$193,IF(R389="②",$AL$224,0))</f>
        <v>0</v>
      </c>
      <c r="V389" s="485"/>
      <c r="W389" s="486"/>
      <c r="X389" s="450">
        <f t="shared" ref="X389" si="108">IF(I389="○",L389,ROUNDUP(L389*U389,1))</f>
        <v>0</v>
      </c>
      <c r="Y389" s="451"/>
      <c r="Z389" s="451"/>
      <c r="AA389" s="451"/>
      <c r="AB389" s="451"/>
      <c r="AC389" s="452"/>
      <c r="AD389" s="118"/>
      <c r="AU389" s="453" t="str">
        <f t="shared" ref="AU389" si="109">IF(OR(I389="×",AU393="×"),"×","●")</f>
        <v>●</v>
      </c>
      <c r="AV389" s="346" t="str">
        <f t="shared" ref="AV389" si="110">IF(AU389="●",IF(I389="定","-",I389),"-")</f>
        <v>○</v>
      </c>
    </row>
    <row r="390" spans="3:48" ht="10.9" hidden="1" customHeight="1">
      <c r="C390" s="434"/>
      <c r="D390" s="437"/>
      <c r="E390" s="440"/>
      <c r="F390" s="440"/>
      <c r="G390" s="434"/>
      <c r="H390" s="440"/>
      <c r="I390" s="457"/>
      <c r="J390" s="458"/>
      <c r="K390" s="459"/>
      <c r="L390" s="447"/>
      <c r="M390" s="448"/>
      <c r="N390" s="448"/>
      <c r="O390" s="448"/>
      <c r="P390" s="448"/>
      <c r="Q390" s="449"/>
      <c r="R390" s="457"/>
      <c r="S390" s="458"/>
      <c r="T390" s="467"/>
      <c r="U390" s="487"/>
      <c r="V390" s="488"/>
      <c r="W390" s="489"/>
      <c r="X390" s="450"/>
      <c r="Y390" s="451"/>
      <c r="Z390" s="451"/>
      <c r="AA390" s="451"/>
      <c r="AB390" s="451"/>
      <c r="AC390" s="452"/>
      <c r="AD390" s="118"/>
      <c r="AU390" s="453"/>
      <c r="AV390" s="346"/>
    </row>
    <row r="391" spans="3:48" ht="10.9" hidden="1" customHeight="1">
      <c r="C391" s="434"/>
      <c r="D391" s="437"/>
      <c r="E391" s="440"/>
      <c r="F391" s="440"/>
      <c r="G391" s="434"/>
      <c r="H391" s="440"/>
      <c r="I391" s="457"/>
      <c r="J391" s="458"/>
      <c r="K391" s="459"/>
      <c r="L391" s="447"/>
      <c r="M391" s="448"/>
      <c r="N391" s="448"/>
      <c r="O391" s="448"/>
      <c r="P391" s="448"/>
      <c r="Q391" s="449"/>
      <c r="R391" s="457"/>
      <c r="S391" s="458"/>
      <c r="T391" s="467"/>
      <c r="U391" s="487"/>
      <c r="V391" s="488"/>
      <c r="W391" s="489"/>
      <c r="X391" s="450"/>
      <c r="Y391" s="451"/>
      <c r="Z391" s="451"/>
      <c r="AA391" s="451"/>
      <c r="AB391" s="451"/>
      <c r="AC391" s="452"/>
      <c r="AD391" s="118"/>
      <c r="AU391" s="453"/>
      <c r="AV391" s="346"/>
    </row>
    <row r="392" spans="3:48" ht="10.9" hidden="1" customHeight="1">
      <c r="C392" s="444"/>
      <c r="D392" s="445"/>
      <c r="E392" s="446"/>
      <c r="F392" s="446"/>
      <c r="G392" s="444"/>
      <c r="H392" s="446"/>
      <c r="I392" s="480"/>
      <c r="J392" s="481"/>
      <c r="K392" s="482"/>
      <c r="L392" s="447"/>
      <c r="M392" s="448"/>
      <c r="N392" s="448"/>
      <c r="O392" s="448"/>
      <c r="P392" s="448"/>
      <c r="Q392" s="449"/>
      <c r="R392" s="480"/>
      <c r="S392" s="481"/>
      <c r="T392" s="483"/>
      <c r="U392" s="490"/>
      <c r="V392" s="491"/>
      <c r="W392" s="492"/>
      <c r="X392" s="450"/>
      <c r="Y392" s="451"/>
      <c r="Z392" s="451"/>
      <c r="AA392" s="451"/>
      <c r="AB392" s="451"/>
      <c r="AC392" s="452"/>
      <c r="AD392" s="118"/>
      <c r="AU392" s="453"/>
      <c r="AV392" s="346"/>
    </row>
    <row r="393" spans="3:48" ht="10.9" hidden="1" customHeight="1">
      <c r="C393" s="478">
        <v>5</v>
      </c>
      <c r="D393" s="479" t="s">
        <v>9</v>
      </c>
      <c r="E393" s="439">
        <v>23</v>
      </c>
      <c r="F393" s="439" t="s">
        <v>10</v>
      </c>
      <c r="G393" s="478" t="s">
        <v>22</v>
      </c>
      <c r="H393" s="439"/>
      <c r="I393" s="454" t="s">
        <v>123</v>
      </c>
      <c r="J393" s="455"/>
      <c r="K393" s="456"/>
      <c r="L393" s="447">
        <f>IF(OR(I393="○",I393="△"),IF(AU393="●",2+ROUNDDOWN(($K$247-100)/100,0)*2,0),0)</f>
        <v>0</v>
      </c>
      <c r="M393" s="448"/>
      <c r="N393" s="448"/>
      <c r="O393" s="448"/>
      <c r="P393" s="448"/>
      <c r="Q393" s="449"/>
      <c r="R393" s="454"/>
      <c r="S393" s="455"/>
      <c r="T393" s="466"/>
      <c r="U393" s="484">
        <f t="shared" ref="U393" si="111">IF(R393="①",$AL$193,IF(R393="②",$AL$224,0))</f>
        <v>0</v>
      </c>
      <c r="V393" s="485"/>
      <c r="W393" s="486"/>
      <c r="X393" s="450">
        <f t="shared" ref="X393" si="112">IF(I393="○",L393,ROUNDUP(L393*U393,1))</f>
        <v>0</v>
      </c>
      <c r="Y393" s="451"/>
      <c r="Z393" s="451"/>
      <c r="AA393" s="451"/>
      <c r="AB393" s="451"/>
      <c r="AC393" s="452"/>
      <c r="AD393" s="118"/>
      <c r="AU393" s="453" t="str">
        <f t="shared" ref="AU393" si="113">IF(OR(I393="×",AU397="×"),"×","●")</f>
        <v>●</v>
      </c>
      <c r="AV393" s="346" t="str">
        <f t="shared" ref="AV393" si="114">IF(AU393="●",IF(I393="定","-",I393),"-")</f>
        <v>○</v>
      </c>
    </row>
    <row r="394" spans="3:48" ht="10.9" hidden="1" customHeight="1">
      <c r="C394" s="434"/>
      <c r="D394" s="437"/>
      <c r="E394" s="440"/>
      <c r="F394" s="440"/>
      <c r="G394" s="434"/>
      <c r="H394" s="440"/>
      <c r="I394" s="457"/>
      <c r="J394" s="458"/>
      <c r="K394" s="459"/>
      <c r="L394" s="447"/>
      <c r="M394" s="448"/>
      <c r="N394" s="448"/>
      <c r="O394" s="448"/>
      <c r="P394" s="448"/>
      <c r="Q394" s="449"/>
      <c r="R394" s="457"/>
      <c r="S394" s="458"/>
      <c r="T394" s="467"/>
      <c r="U394" s="487"/>
      <c r="V394" s="488"/>
      <c r="W394" s="489"/>
      <c r="X394" s="450"/>
      <c r="Y394" s="451"/>
      <c r="Z394" s="451"/>
      <c r="AA394" s="451"/>
      <c r="AB394" s="451"/>
      <c r="AC394" s="452"/>
      <c r="AD394" s="118"/>
      <c r="AU394" s="453"/>
      <c r="AV394" s="346"/>
    </row>
    <row r="395" spans="3:48" ht="10.9" hidden="1" customHeight="1">
      <c r="C395" s="434"/>
      <c r="D395" s="437"/>
      <c r="E395" s="440"/>
      <c r="F395" s="440"/>
      <c r="G395" s="434"/>
      <c r="H395" s="440"/>
      <c r="I395" s="457"/>
      <c r="J395" s="458"/>
      <c r="K395" s="459"/>
      <c r="L395" s="447"/>
      <c r="M395" s="448"/>
      <c r="N395" s="448"/>
      <c r="O395" s="448"/>
      <c r="P395" s="448"/>
      <c r="Q395" s="449"/>
      <c r="R395" s="457"/>
      <c r="S395" s="458"/>
      <c r="T395" s="467"/>
      <c r="U395" s="487"/>
      <c r="V395" s="488"/>
      <c r="W395" s="489"/>
      <c r="X395" s="450"/>
      <c r="Y395" s="451"/>
      <c r="Z395" s="451"/>
      <c r="AA395" s="451"/>
      <c r="AB395" s="451"/>
      <c r="AC395" s="452"/>
      <c r="AD395" s="118"/>
      <c r="AU395" s="453"/>
      <c r="AV395" s="346"/>
    </row>
    <row r="396" spans="3:48" ht="10.9" hidden="1" customHeight="1">
      <c r="C396" s="444"/>
      <c r="D396" s="445"/>
      <c r="E396" s="446"/>
      <c r="F396" s="446"/>
      <c r="G396" s="444"/>
      <c r="H396" s="446"/>
      <c r="I396" s="480"/>
      <c r="J396" s="481"/>
      <c r="K396" s="482"/>
      <c r="L396" s="447"/>
      <c r="M396" s="448"/>
      <c r="N396" s="448"/>
      <c r="O396" s="448"/>
      <c r="P396" s="448"/>
      <c r="Q396" s="449"/>
      <c r="R396" s="480"/>
      <c r="S396" s="481"/>
      <c r="T396" s="483"/>
      <c r="U396" s="490"/>
      <c r="V396" s="491"/>
      <c r="W396" s="492"/>
      <c r="X396" s="450"/>
      <c r="Y396" s="451"/>
      <c r="Z396" s="451"/>
      <c r="AA396" s="451"/>
      <c r="AB396" s="451"/>
      <c r="AC396" s="452"/>
      <c r="AD396" s="118"/>
      <c r="AU396" s="453"/>
      <c r="AV396" s="346"/>
    </row>
    <row r="397" spans="3:48" ht="10.9" hidden="1" customHeight="1">
      <c r="C397" s="351">
        <v>5</v>
      </c>
      <c r="D397" s="354" t="s">
        <v>9</v>
      </c>
      <c r="E397" s="357">
        <v>24</v>
      </c>
      <c r="F397" s="357" t="s">
        <v>10</v>
      </c>
      <c r="G397" s="351" t="s">
        <v>23</v>
      </c>
      <c r="H397" s="357"/>
      <c r="I397" s="454" t="s">
        <v>122</v>
      </c>
      <c r="J397" s="455"/>
      <c r="K397" s="456"/>
      <c r="L397" s="447">
        <f t="shared" ref="L397" si="115">IF(AND(I397="△",AU397="●"),2+ROUNDDOWN(($K$247-100)/100,0)*2,0)</f>
        <v>0</v>
      </c>
      <c r="M397" s="448"/>
      <c r="N397" s="448"/>
      <c r="O397" s="448"/>
      <c r="P397" s="448"/>
      <c r="Q397" s="449"/>
      <c r="R397" s="454" t="s">
        <v>45</v>
      </c>
      <c r="S397" s="455"/>
      <c r="T397" s="466"/>
      <c r="U397" s="484">
        <f t="shared" ref="U397" si="116">IF(R397="①",$AL$193,IF(R397="②",$AL$224,0))</f>
        <v>0</v>
      </c>
      <c r="V397" s="485"/>
      <c r="W397" s="486"/>
      <c r="X397" s="450">
        <f t="shared" ref="X397" si="117">IF(I397="○",L397,ROUNDUP(L397*U397,1))</f>
        <v>0</v>
      </c>
      <c r="Y397" s="451"/>
      <c r="Z397" s="451"/>
      <c r="AA397" s="451"/>
      <c r="AB397" s="451"/>
      <c r="AC397" s="452"/>
      <c r="AD397" s="118"/>
      <c r="AU397" s="453" t="str">
        <f t="shared" ref="AU397" si="118">IF(OR(I397="×",AU401="×"),"×","●")</f>
        <v>●</v>
      </c>
      <c r="AV397" s="346" t="str">
        <f t="shared" ref="AV397" si="119">IF(AU397="●",IF(I397="定","-",I397),"-")</f>
        <v>△</v>
      </c>
    </row>
    <row r="398" spans="3:48" ht="10.9" hidden="1" customHeight="1">
      <c r="C398" s="352"/>
      <c r="D398" s="355"/>
      <c r="E398" s="358"/>
      <c r="F398" s="358"/>
      <c r="G398" s="352"/>
      <c r="H398" s="358"/>
      <c r="I398" s="457"/>
      <c r="J398" s="458"/>
      <c r="K398" s="459"/>
      <c r="L398" s="447"/>
      <c r="M398" s="448"/>
      <c r="N398" s="448"/>
      <c r="O398" s="448"/>
      <c r="P398" s="448"/>
      <c r="Q398" s="449"/>
      <c r="R398" s="457"/>
      <c r="S398" s="458"/>
      <c r="T398" s="467"/>
      <c r="U398" s="487"/>
      <c r="V398" s="488"/>
      <c r="W398" s="489"/>
      <c r="X398" s="450"/>
      <c r="Y398" s="451"/>
      <c r="Z398" s="451"/>
      <c r="AA398" s="451"/>
      <c r="AB398" s="451"/>
      <c r="AC398" s="452"/>
      <c r="AD398" s="118"/>
      <c r="AU398" s="453"/>
      <c r="AV398" s="346"/>
    </row>
    <row r="399" spans="3:48" ht="10.9" hidden="1" customHeight="1">
      <c r="C399" s="352"/>
      <c r="D399" s="355"/>
      <c r="E399" s="358"/>
      <c r="F399" s="358"/>
      <c r="G399" s="352"/>
      <c r="H399" s="358"/>
      <c r="I399" s="457"/>
      <c r="J399" s="458"/>
      <c r="K399" s="459"/>
      <c r="L399" s="447"/>
      <c r="M399" s="448"/>
      <c r="N399" s="448"/>
      <c r="O399" s="448"/>
      <c r="P399" s="448"/>
      <c r="Q399" s="449"/>
      <c r="R399" s="457"/>
      <c r="S399" s="458"/>
      <c r="T399" s="467"/>
      <c r="U399" s="487"/>
      <c r="V399" s="488"/>
      <c r="W399" s="489"/>
      <c r="X399" s="450"/>
      <c r="Y399" s="451"/>
      <c r="Z399" s="451"/>
      <c r="AA399" s="451"/>
      <c r="AB399" s="451"/>
      <c r="AC399" s="452"/>
      <c r="AD399" s="118"/>
      <c r="AU399" s="453"/>
      <c r="AV399" s="346"/>
    </row>
    <row r="400" spans="3:48" ht="10.9" hidden="1" customHeight="1">
      <c r="C400" s="353"/>
      <c r="D400" s="356"/>
      <c r="E400" s="359"/>
      <c r="F400" s="359"/>
      <c r="G400" s="353"/>
      <c r="H400" s="359"/>
      <c r="I400" s="480"/>
      <c r="J400" s="481"/>
      <c r="K400" s="482"/>
      <c r="L400" s="447"/>
      <c r="M400" s="448"/>
      <c r="N400" s="448"/>
      <c r="O400" s="448"/>
      <c r="P400" s="448"/>
      <c r="Q400" s="449"/>
      <c r="R400" s="480"/>
      <c r="S400" s="481"/>
      <c r="T400" s="483"/>
      <c r="U400" s="490"/>
      <c r="V400" s="491"/>
      <c r="W400" s="492"/>
      <c r="X400" s="450"/>
      <c r="Y400" s="451"/>
      <c r="Z400" s="451"/>
      <c r="AA400" s="451"/>
      <c r="AB400" s="451"/>
      <c r="AC400" s="452"/>
      <c r="AD400" s="118"/>
      <c r="AU400" s="453"/>
      <c r="AV400" s="346"/>
    </row>
    <row r="401" spans="3:48" ht="10.9" hidden="1" customHeight="1">
      <c r="C401" s="351">
        <v>5</v>
      </c>
      <c r="D401" s="354" t="s">
        <v>9</v>
      </c>
      <c r="E401" s="357">
        <v>25</v>
      </c>
      <c r="F401" s="357" t="s">
        <v>10</v>
      </c>
      <c r="G401" s="351" t="s">
        <v>24</v>
      </c>
      <c r="H401" s="357"/>
      <c r="I401" s="454" t="s">
        <v>125</v>
      </c>
      <c r="J401" s="455"/>
      <c r="K401" s="456"/>
      <c r="L401" s="447">
        <f t="shared" ref="L401" si="120">IF(AND(I401="△",AU401="●"),2+ROUNDDOWN(($K$247-100)/100,0)*2,0)</f>
        <v>0</v>
      </c>
      <c r="M401" s="448"/>
      <c r="N401" s="448"/>
      <c r="O401" s="448"/>
      <c r="P401" s="448"/>
      <c r="Q401" s="449"/>
      <c r="R401" s="454"/>
      <c r="S401" s="455"/>
      <c r="T401" s="466"/>
      <c r="U401" s="484">
        <f t="shared" ref="U401" si="121">IF(R401="①",$AL$193,IF(R401="②",$AL$224,0))</f>
        <v>0</v>
      </c>
      <c r="V401" s="485"/>
      <c r="W401" s="486"/>
      <c r="X401" s="450">
        <f t="shared" ref="X401" si="122">IF(I401="○",L401,ROUNDUP(L401*U401,1))</f>
        <v>0</v>
      </c>
      <c r="Y401" s="451"/>
      <c r="Z401" s="451"/>
      <c r="AA401" s="451"/>
      <c r="AB401" s="451"/>
      <c r="AC401" s="452"/>
      <c r="AD401" s="118"/>
      <c r="AU401" s="453" t="str">
        <f t="shared" ref="AU401" si="123">IF(OR(I401="×",AU405="×"),"×","●")</f>
        <v>●</v>
      </c>
      <c r="AV401" s="346" t="str">
        <f t="shared" ref="AV401" si="124">IF(AU401="●",IF(I401="定","-",I401),"-")</f>
        <v>-</v>
      </c>
    </row>
    <row r="402" spans="3:48" ht="10.9" hidden="1" customHeight="1">
      <c r="C402" s="352"/>
      <c r="D402" s="355"/>
      <c r="E402" s="358"/>
      <c r="F402" s="358"/>
      <c r="G402" s="352"/>
      <c r="H402" s="358"/>
      <c r="I402" s="457"/>
      <c r="J402" s="458"/>
      <c r="K402" s="459"/>
      <c r="L402" s="447"/>
      <c r="M402" s="448"/>
      <c r="N402" s="448"/>
      <c r="O402" s="448"/>
      <c r="P402" s="448"/>
      <c r="Q402" s="449"/>
      <c r="R402" s="457"/>
      <c r="S402" s="458"/>
      <c r="T402" s="467"/>
      <c r="U402" s="487"/>
      <c r="V402" s="488"/>
      <c r="W402" s="489"/>
      <c r="X402" s="450"/>
      <c r="Y402" s="451"/>
      <c r="Z402" s="451"/>
      <c r="AA402" s="451"/>
      <c r="AB402" s="451"/>
      <c r="AC402" s="452"/>
      <c r="AD402" s="118"/>
      <c r="AU402" s="453"/>
      <c r="AV402" s="346"/>
    </row>
    <row r="403" spans="3:48" ht="10.9" hidden="1" customHeight="1">
      <c r="C403" s="352"/>
      <c r="D403" s="355"/>
      <c r="E403" s="358"/>
      <c r="F403" s="358"/>
      <c r="G403" s="352"/>
      <c r="H403" s="358"/>
      <c r="I403" s="457"/>
      <c r="J403" s="458"/>
      <c r="K403" s="459"/>
      <c r="L403" s="447"/>
      <c r="M403" s="448"/>
      <c r="N403" s="448"/>
      <c r="O403" s="448"/>
      <c r="P403" s="448"/>
      <c r="Q403" s="449"/>
      <c r="R403" s="457"/>
      <c r="S403" s="458"/>
      <c r="T403" s="467"/>
      <c r="U403" s="487"/>
      <c r="V403" s="488"/>
      <c r="W403" s="489"/>
      <c r="X403" s="450"/>
      <c r="Y403" s="451"/>
      <c r="Z403" s="451"/>
      <c r="AA403" s="451"/>
      <c r="AB403" s="451"/>
      <c r="AC403" s="452"/>
      <c r="AD403" s="118"/>
      <c r="AU403" s="453"/>
      <c r="AV403" s="346"/>
    </row>
    <row r="404" spans="3:48" ht="10.9" hidden="1" customHeight="1">
      <c r="C404" s="353"/>
      <c r="D404" s="356"/>
      <c r="E404" s="359"/>
      <c r="F404" s="359"/>
      <c r="G404" s="353"/>
      <c r="H404" s="359"/>
      <c r="I404" s="480"/>
      <c r="J404" s="481"/>
      <c r="K404" s="482"/>
      <c r="L404" s="447"/>
      <c r="M404" s="448"/>
      <c r="N404" s="448"/>
      <c r="O404" s="448"/>
      <c r="P404" s="448"/>
      <c r="Q404" s="449"/>
      <c r="R404" s="480"/>
      <c r="S404" s="481"/>
      <c r="T404" s="483"/>
      <c r="U404" s="490"/>
      <c r="V404" s="491"/>
      <c r="W404" s="492"/>
      <c r="X404" s="450"/>
      <c r="Y404" s="451"/>
      <c r="Z404" s="451"/>
      <c r="AA404" s="451"/>
      <c r="AB404" s="451"/>
      <c r="AC404" s="452"/>
      <c r="AD404" s="118"/>
      <c r="AU404" s="453"/>
      <c r="AV404" s="346"/>
    </row>
    <row r="405" spans="3:48" ht="10.9" hidden="1" customHeight="1">
      <c r="C405" s="351">
        <v>5</v>
      </c>
      <c r="D405" s="354" t="s">
        <v>9</v>
      </c>
      <c r="E405" s="357">
        <v>26</v>
      </c>
      <c r="F405" s="357" t="s">
        <v>10</v>
      </c>
      <c r="G405" s="351" t="s">
        <v>25</v>
      </c>
      <c r="H405" s="357"/>
      <c r="I405" s="454" t="s">
        <v>122</v>
      </c>
      <c r="J405" s="455"/>
      <c r="K405" s="456"/>
      <c r="L405" s="447">
        <f t="shared" ref="L405" si="125">IF(AND(I405="△",AU405="●"),2+ROUNDDOWN(($K$247-100)/100,0)*2,0)</f>
        <v>0</v>
      </c>
      <c r="M405" s="448"/>
      <c r="N405" s="448"/>
      <c r="O405" s="448"/>
      <c r="P405" s="448"/>
      <c r="Q405" s="449"/>
      <c r="R405" s="454" t="s">
        <v>45</v>
      </c>
      <c r="S405" s="455"/>
      <c r="T405" s="466"/>
      <c r="U405" s="484">
        <f t="shared" ref="U405" si="126">IF(R405="①",$AL$193,IF(R405="②",$AL$224,0))</f>
        <v>0</v>
      </c>
      <c r="V405" s="485"/>
      <c r="W405" s="486"/>
      <c r="X405" s="450">
        <f t="shared" ref="X405" si="127">IF(I405="○",L405,ROUNDUP(L405*U405,1))</f>
        <v>0</v>
      </c>
      <c r="Y405" s="451"/>
      <c r="Z405" s="451"/>
      <c r="AA405" s="451"/>
      <c r="AB405" s="451"/>
      <c r="AC405" s="452"/>
      <c r="AD405" s="118"/>
      <c r="AU405" s="453" t="str">
        <f t="shared" ref="AU405" si="128">IF(OR(I405="×",AU409="×"),"×","●")</f>
        <v>●</v>
      </c>
      <c r="AV405" s="346" t="str">
        <f t="shared" ref="AV405" si="129">IF(AU405="●",IF(I405="定","-",I405),"-")</f>
        <v>△</v>
      </c>
    </row>
    <row r="406" spans="3:48" ht="10.9" hidden="1" customHeight="1">
      <c r="C406" s="352"/>
      <c r="D406" s="355"/>
      <c r="E406" s="358"/>
      <c r="F406" s="358"/>
      <c r="G406" s="352"/>
      <c r="H406" s="358"/>
      <c r="I406" s="457"/>
      <c r="J406" s="458"/>
      <c r="K406" s="459"/>
      <c r="L406" s="447"/>
      <c r="M406" s="448"/>
      <c r="N406" s="448"/>
      <c r="O406" s="448"/>
      <c r="P406" s="448"/>
      <c r="Q406" s="449"/>
      <c r="R406" s="457"/>
      <c r="S406" s="458"/>
      <c r="T406" s="467"/>
      <c r="U406" s="487"/>
      <c r="V406" s="488"/>
      <c r="W406" s="489"/>
      <c r="X406" s="450"/>
      <c r="Y406" s="451"/>
      <c r="Z406" s="451"/>
      <c r="AA406" s="451"/>
      <c r="AB406" s="451"/>
      <c r="AC406" s="452"/>
      <c r="AD406" s="118"/>
      <c r="AU406" s="453"/>
      <c r="AV406" s="346"/>
    </row>
    <row r="407" spans="3:48" ht="10.9" hidden="1" customHeight="1">
      <c r="C407" s="352"/>
      <c r="D407" s="355"/>
      <c r="E407" s="358"/>
      <c r="F407" s="358"/>
      <c r="G407" s="352"/>
      <c r="H407" s="358"/>
      <c r="I407" s="457"/>
      <c r="J407" s="458"/>
      <c r="K407" s="459"/>
      <c r="L407" s="447"/>
      <c r="M407" s="448"/>
      <c r="N407" s="448"/>
      <c r="O407" s="448"/>
      <c r="P407" s="448"/>
      <c r="Q407" s="449"/>
      <c r="R407" s="457"/>
      <c r="S407" s="458"/>
      <c r="T407" s="467"/>
      <c r="U407" s="487"/>
      <c r="V407" s="488"/>
      <c r="W407" s="489"/>
      <c r="X407" s="450"/>
      <c r="Y407" s="451"/>
      <c r="Z407" s="451"/>
      <c r="AA407" s="451"/>
      <c r="AB407" s="451"/>
      <c r="AC407" s="452"/>
      <c r="AD407" s="118"/>
      <c r="AU407" s="453"/>
      <c r="AV407" s="346"/>
    </row>
    <row r="408" spans="3:48" ht="10.9" hidden="1" customHeight="1">
      <c r="C408" s="353"/>
      <c r="D408" s="356"/>
      <c r="E408" s="359"/>
      <c r="F408" s="359"/>
      <c r="G408" s="353"/>
      <c r="H408" s="359"/>
      <c r="I408" s="480"/>
      <c r="J408" s="481"/>
      <c r="K408" s="482"/>
      <c r="L408" s="447"/>
      <c r="M408" s="448"/>
      <c r="N408" s="448"/>
      <c r="O408" s="448"/>
      <c r="P408" s="448"/>
      <c r="Q408" s="449"/>
      <c r="R408" s="480"/>
      <c r="S408" s="481"/>
      <c r="T408" s="483"/>
      <c r="U408" s="490"/>
      <c r="V408" s="491"/>
      <c r="W408" s="492"/>
      <c r="X408" s="450"/>
      <c r="Y408" s="451"/>
      <c r="Z408" s="451"/>
      <c r="AA408" s="451"/>
      <c r="AB408" s="451"/>
      <c r="AC408" s="452"/>
      <c r="AD408" s="118"/>
      <c r="AU408" s="453"/>
      <c r="AV408" s="346"/>
    </row>
    <row r="409" spans="3:48" ht="10.9" hidden="1" customHeight="1">
      <c r="C409" s="351">
        <v>5</v>
      </c>
      <c r="D409" s="354" t="s">
        <v>9</v>
      </c>
      <c r="E409" s="357">
        <v>27</v>
      </c>
      <c r="F409" s="357" t="s">
        <v>10</v>
      </c>
      <c r="G409" s="351" t="s">
        <v>19</v>
      </c>
      <c r="H409" s="357"/>
      <c r="I409" s="454" t="s">
        <v>122</v>
      </c>
      <c r="J409" s="455"/>
      <c r="K409" s="456"/>
      <c r="L409" s="447">
        <f t="shared" ref="L409" si="130">IF(AND(I409="△",AU409="●"),2+ROUNDDOWN(($K$247-100)/100,0)*2,0)</f>
        <v>0</v>
      </c>
      <c r="M409" s="448"/>
      <c r="N409" s="448"/>
      <c r="O409" s="448"/>
      <c r="P409" s="448"/>
      <c r="Q409" s="449"/>
      <c r="R409" s="454" t="s">
        <v>45</v>
      </c>
      <c r="S409" s="455"/>
      <c r="T409" s="466"/>
      <c r="U409" s="484">
        <f t="shared" ref="U409" si="131">IF(R409="①",$AL$193,IF(R409="②",$AL$224,0))</f>
        <v>0</v>
      </c>
      <c r="V409" s="485"/>
      <c r="W409" s="486"/>
      <c r="X409" s="450">
        <f t="shared" ref="X409" si="132">IF(I409="○",L409,ROUNDUP(L409*U409,1))</f>
        <v>0</v>
      </c>
      <c r="Y409" s="451"/>
      <c r="Z409" s="451"/>
      <c r="AA409" s="451"/>
      <c r="AB409" s="451"/>
      <c r="AC409" s="452"/>
      <c r="AD409" s="118"/>
      <c r="AU409" s="453" t="str">
        <f t="shared" ref="AU409" si="133">IF(OR(I409="×",AU413="×"),"×","●")</f>
        <v>●</v>
      </c>
      <c r="AV409" s="346" t="str">
        <f t="shared" ref="AV409" si="134">IF(AU409="●",IF(I409="定","-",I409),"-")</f>
        <v>△</v>
      </c>
    </row>
    <row r="410" spans="3:48" ht="10.9" hidden="1" customHeight="1">
      <c r="C410" s="352"/>
      <c r="D410" s="355"/>
      <c r="E410" s="358"/>
      <c r="F410" s="358"/>
      <c r="G410" s="352"/>
      <c r="H410" s="358"/>
      <c r="I410" s="457"/>
      <c r="J410" s="458"/>
      <c r="K410" s="459"/>
      <c r="L410" s="447"/>
      <c r="M410" s="448"/>
      <c r="N410" s="448"/>
      <c r="O410" s="448"/>
      <c r="P410" s="448"/>
      <c r="Q410" s="449"/>
      <c r="R410" s="457"/>
      <c r="S410" s="458"/>
      <c r="T410" s="467"/>
      <c r="U410" s="487"/>
      <c r="V410" s="488"/>
      <c r="W410" s="489"/>
      <c r="X410" s="450"/>
      <c r="Y410" s="451"/>
      <c r="Z410" s="451"/>
      <c r="AA410" s="451"/>
      <c r="AB410" s="451"/>
      <c r="AC410" s="452"/>
      <c r="AD410" s="118"/>
      <c r="AU410" s="453"/>
      <c r="AV410" s="346"/>
    </row>
    <row r="411" spans="3:48" ht="10.9" hidden="1" customHeight="1">
      <c r="C411" s="352"/>
      <c r="D411" s="355"/>
      <c r="E411" s="358"/>
      <c r="F411" s="358"/>
      <c r="G411" s="352"/>
      <c r="H411" s="358"/>
      <c r="I411" s="457"/>
      <c r="J411" s="458"/>
      <c r="K411" s="459"/>
      <c r="L411" s="447"/>
      <c r="M411" s="448"/>
      <c r="N411" s="448"/>
      <c r="O411" s="448"/>
      <c r="P411" s="448"/>
      <c r="Q411" s="449"/>
      <c r="R411" s="457"/>
      <c r="S411" s="458"/>
      <c r="T411" s="467"/>
      <c r="U411" s="487"/>
      <c r="V411" s="488"/>
      <c r="W411" s="489"/>
      <c r="X411" s="450"/>
      <c r="Y411" s="451"/>
      <c r="Z411" s="451"/>
      <c r="AA411" s="451"/>
      <c r="AB411" s="451"/>
      <c r="AC411" s="452"/>
      <c r="AD411" s="118"/>
      <c r="AU411" s="453"/>
      <c r="AV411" s="346"/>
    </row>
    <row r="412" spans="3:48" ht="10.9" hidden="1" customHeight="1">
      <c r="C412" s="353"/>
      <c r="D412" s="356"/>
      <c r="E412" s="359"/>
      <c r="F412" s="359"/>
      <c r="G412" s="353"/>
      <c r="H412" s="359"/>
      <c r="I412" s="480"/>
      <c r="J412" s="481"/>
      <c r="K412" s="482"/>
      <c r="L412" s="447"/>
      <c r="M412" s="448"/>
      <c r="N412" s="448"/>
      <c r="O412" s="448"/>
      <c r="P412" s="448"/>
      <c r="Q412" s="449"/>
      <c r="R412" s="480"/>
      <c r="S412" s="481"/>
      <c r="T412" s="483"/>
      <c r="U412" s="490"/>
      <c r="V412" s="491"/>
      <c r="W412" s="492"/>
      <c r="X412" s="450"/>
      <c r="Y412" s="451"/>
      <c r="Z412" s="451"/>
      <c r="AA412" s="451"/>
      <c r="AB412" s="451"/>
      <c r="AC412" s="452"/>
      <c r="AD412" s="118"/>
      <c r="AU412" s="453"/>
      <c r="AV412" s="346"/>
    </row>
    <row r="413" spans="3:48" ht="10.9" hidden="1" customHeight="1">
      <c r="C413" s="351">
        <v>5</v>
      </c>
      <c r="D413" s="354" t="s">
        <v>9</v>
      </c>
      <c r="E413" s="357">
        <v>28</v>
      </c>
      <c r="F413" s="357" t="s">
        <v>10</v>
      </c>
      <c r="G413" s="351" t="s">
        <v>20</v>
      </c>
      <c r="H413" s="357"/>
      <c r="I413" s="454" t="s">
        <v>122</v>
      </c>
      <c r="J413" s="455"/>
      <c r="K413" s="456"/>
      <c r="L413" s="447">
        <f t="shared" ref="L413" si="135">IF(AND(I413="△",AU413="●"),2+ROUNDDOWN(($K$247-100)/100,0)*2,0)</f>
        <v>0</v>
      </c>
      <c r="M413" s="448"/>
      <c r="N413" s="448"/>
      <c r="O413" s="448"/>
      <c r="P413" s="448"/>
      <c r="Q413" s="449"/>
      <c r="R413" s="454" t="s">
        <v>46</v>
      </c>
      <c r="S413" s="455"/>
      <c r="T413" s="466"/>
      <c r="U413" s="484">
        <f t="shared" ref="U413" si="136">IF(R413="①",$AL$193,IF(R413="②",$AL$224,0))</f>
        <v>0</v>
      </c>
      <c r="V413" s="485"/>
      <c r="W413" s="486"/>
      <c r="X413" s="450">
        <f t="shared" ref="X413" si="137">IF(I413="○",L413,ROUNDUP(L413*U413,1))</f>
        <v>0</v>
      </c>
      <c r="Y413" s="451"/>
      <c r="Z413" s="451"/>
      <c r="AA413" s="451"/>
      <c r="AB413" s="451"/>
      <c r="AC413" s="452"/>
      <c r="AD413" s="118"/>
      <c r="AU413" s="453" t="str">
        <f t="shared" ref="AU413" si="138">IF(OR(I413="×",AU417="×"),"×","●")</f>
        <v>●</v>
      </c>
      <c r="AV413" s="346" t="str">
        <f t="shared" ref="AV413" si="139">IF(AU413="●",IF(I413="定","-",I413),"-")</f>
        <v>△</v>
      </c>
    </row>
    <row r="414" spans="3:48" ht="10.9" hidden="1" customHeight="1">
      <c r="C414" s="352"/>
      <c r="D414" s="355"/>
      <c r="E414" s="358"/>
      <c r="F414" s="358"/>
      <c r="G414" s="352"/>
      <c r="H414" s="358"/>
      <c r="I414" s="457"/>
      <c r="J414" s="458"/>
      <c r="K414" s="459"/>
      <c r="L414" s="447"/>
      <c r="M414" s="448"/>
      <c r="N414" s="448"/>
      <c r="O414" s="448"/>
      <c r="P414" s="448"/>
      <c r="Q414" s="449"/>
      <c r="R414" s="457"/>
      <c r="S414" s="458"/>
      <c r="T414" s="467"/>
      <c r="U414" s="487"/>
      <c r="V414" s="488"/>
      <c r="W414" s="489"/>
      <c r="X414" s="450"/>
      <c r="Y414" s="451"/>
      <c r="Z414" s="451"/>
      <c r="AA414" s="451"/>
      <c r="AB414" s="451"/>
      <c r="AC414" s="452"/>
      <c r="AD414" s="118"/>
      <c r="AU414" s="453"/>
      <c r="AV414" s="346"/>
    </row>
    <row r="415" spans="3:48" ht="10.9" hidden="1" customHeight="1">
      <c r="C415" s="352"/>
      <c r="D415" s="355"/>
      <c r="E415" s="358"/>
      <c r="F415" s="358"/>
      <c r="G415" s="352"/>
      <c r="H415" s="358"/>
      <c r="I415" s="457"/>
      <c r="J415" s="458"/>
      <c r="K415" s="459"/>
      <c r="L415" s="447"/>
      <c r="M415" s="448"/>
      <c r="N415" s="448"/>
      <c r="O415" s="448"/>
      <c r="P415" s="448"/>
      <c r="Q415" s="449"/>
      <c r="R415" s="457"/>
      <c r="S415" s="458"/>
      <c r="T415" s="467"/>
      <c r="U415" s="487"/>
      <c r="V415" s="488"/>
      <c r="W415" s="489"/>
      <c r="X415" s="450"/>
      <c r="Y415" s="451"/>
      <c r="Z415" s="451"/>
      <c r="AA415" s="451"/>
      <c r="AB415" s="451"/>
      <c r="AC415" s="452"/>
      <c r="AD415" s="118"/>
      <c r="AU415" s="453"/>
      <c r="AV415" s="346"/>
    </row>
    <row r="416" spans="3:48" ht="10.9" hidden="1" customHeight="1">
      <c r="C416" s="353"/>
      <c r="D416" s="356"/>
      <c r="E416" s="359"/>
      <c r="F416" s="359"/>
      <c r="G416" s="353"/>
      <c r="H416" s="359"/>
      <c r="I416" s="480"/>
      <c r="J416" s="481"/>
      <c r="K416" s="482"/>
      <c r="L416" s="447"/>
      <c r="M416" s="448"/>
      <c r="N416" s="448"/>
      <c r="O416" s="448"/>
      <c r="P416" s="448"/>
      <c r="Q416" s="449"/>
      <c r="R416" s="480"/>
      <c r="S416" s="481"/>
      <c r="T416" s="483"/>
      <c r="U416" s="490"/>
      <c r="V416" s="491"/>
      <c r="W416" s="492"/>
      <c r="X416" s="450"/>
      <c r="Y416" s="451"/>
      <c r="Z416" s="451"/>
      <c r="AA416" s="451"/>
      <c r="AB416" s="451"/>
      <c r="AC416" s="452"/>
      <c r="AD416" s="118"/>
      <c r="AU416" s="453"/>
      <c r="AV416" s="346"/>
    </row>
    <row r="417" spans="3:48" ht="10.9" hidden="1" customHeight="1">
      <c r="C417" s="478">
        <v>5</v>
      </c>
      <c r="D417" s="479" t="s">
        <v>9</v>
      </c>
      <c r="E417" s="439">
        <v>29</v>
      </c>
      <c r="F417" s="439" t="s">
        <v>10</v>
      </c>
      <c r="G417" s="478" t="s">
        <v>21</v>
      </c>
      <c r="H417" s="439"/>
      <c r="I417" s="454" t="s">
        <v>123</v>
      </c>
      <c r="J417" s="455"/>
      <c r="K417" s="456"/>
      <c r="L417" s="447">
        <f>IF(OR(I417="○",I417="△"),IF(AU417="●",2+ROUNDDOWN(($K$247-100)/100,0)*2,0),0)</f>
        <v>0</v>
      </c>
      <c r="M417" s="448"/>
      <c r="N417" s="448"/>
      <c r="O417" s="448"/>
      <c r="P417" s="448"/>
      <c r="Q417" s="449"/>
      <c r="R417" s="454"/>
      <c r="S417" s="455"/>
      <c r="T417" s="466"/>
      <c r="U417" s="484">
        <f t="shared" ref="U417" si="140">IF(R417="①",$AL$193,IF(R417="②",$AL$224,0))</f>
        <v>0</v>
      </c>
      <c r="V417" s="485"/>
      <c r="W417" s="486"/>
      <c r="X417" s="450">
        <f t="shared" ref="X417" si="141">IF(I417="○",L417,ROUNDUP(L417*U417,1))</f>
        <v>0</v>
      </c>
      <c r="Y417" s="451"/>
      <c r="Z417" s="451"/>
      <c r="AA417" s="451"/>
      <c r="AB417" s="451"/>
      <c r="AC417" s="452"/>
      <c r="AD417" s="118"/>
      <c r="AU417" s="453" t="str">
        <f>IF(OR(I417="×",AU421="×"),"×","●")</f>
        <v>●</v>
      </c>
      <c r="AV417" s="346" t="str">
        <f t="shared" ref="AV417" si="142">IF(AU417="●",IF(I417="定","-",I417),"-")</f>
        <v>○</v>
      </c>
    </row>
    <row r="418" spans="3:48" ht="10.9" hidden="1" customHeight="1">
      <c r="C418" s="434"/>
      <c r="D418" s="437"/>
      <c r="E418" s="440"/>
      <c r="F418" s="440"/>
      <c r="G418" s="434"/>
      <c r="H418" s="440"/>
      <c r="I418" s="457"/>
      <c r="J418" s="458"/>
      <c r="K418" s="459"/>
      <c r="L418" s="447"/>
      <c r="M418" s="448"/>
      <c r="N418" s="448"/>
      <c r="O418" s="448"/>
      <c r="P418" s="448"/>
      <c r="Q418" s="449"/>
      <c r="R418" s="457"/>
      <c r="S418" s="458"/>
      <c r="T418" s="467"/>
      <c r="U418" s="487"/>
      <c r="V418" s="488"/>
      <c r="W418" s="489"/>
      <c r="X418" s="450"/>
      <c r="Y418" s="451"/>
      <c r="Z418" s="451"/>
      <c r="AA418" s="451"/>
      <c r="AB418" s="451"/>
      <c r="AC418" s="452"/>
      <c r="AD418" s="118"/>
      <c r="AU418" s="453"/>
      <c r="AV418" s="346"/>
    </row>
    <row r="419" spans="3:48" ht="10.9" hidden="1" customHeight="1">
      <c r="C419" s="434"/>
      <c r="D419" s="437"/>
      <c r="E419" s="440"/>
      <c r="F419" s="440"/>
      <c r="G419" s="434"/>
      <c r="H419" s="440"/>
      <c r="I419" s="457"/>
      <c r="J419" s="458"/>
      <c r="K419" s="459"/>
      <c r="L419" s="447"/>
      <c r="M419" s="448"/>
      <c r="N419" s="448"/>
      <c r="O419" s="448"/>
      <c r="P419" s="448"/>
      <c r="Q419" s="449"/>
      <c r="R419" s="457"/>
      <c r="S419" s="458"/>
      <c r="T419" s="467"/>
      <c r="U419" s="487"/>
      <c r="V419" s="488"/>
      <c r="W419" s="489"/>
      <c r="X419" s="450"/>
      <c r="Y419" s="451"/>
      <c r="Z419" s="451"/>
      <c r="AA419" s="451"/>
      <c r="AB419" s="451"/>
      <c r="AC419" s="452"/>
      <c r="AD419" s="118"/>
      <c r="AU419" s="453"/>
      <c r="AV419" s="346"/>
    </row>
    <row r="420" spans="3:48" ht="10.9" hidden="1" customHeight="1">
      <c r="C420" s="444"/>
      <c r="D420" s="445"/>
      <c r="E420" s="446"/>
      <c r="F420" s="446"/>
      <c r="G420" s="444"/>
      <c r="H420" s="446"/>
      <c r="I420" s="480"/>
      <c r="J420" s="481"/>
      <c r="K420" s="482"/>
      <c r="L420" s="447"/>
      <c r="M420" s="448"/>
      <c r="N420" s="448"/>
      <c r="O420" s="448"/>
      <c r="P420" s="448"/>
      <c r="Q420" s="449"/>
      <c r="R420" s="480"/>
      <c r="S420" s="481"/>
      <c r="T420" s="483"/>
      <c r="U420" s="490"/>
      <c r="V420" s="491"/>
      <c r="W420" s="492"/>
      <c r="X420" s="450"/>
      <c r="Y420" s="451"/>
      <c r="Z420" s="451"/>
      <c r="AA420" s="451"/>
      <c r="AB420" s="451"/>
      <c r="AC420" s="452"/>
      <c r="AD420" s="118"/>
      <c r="AU420" s="453"/>
      <c r="AV420" s="346"/>
    </row>
    <row r="421" spans="3:48" ht="10.9" hidden="1" customHeight="1">
      <c r="C421" s="478">
        <v>5</v>
      </c>
      <c r="D421" s="479" t="s">
        <v>9</v>
      </c>
      <c r="E421" s="439">
        <v>30</v>
      </c>
      <c r="F421" s="439" t="s">
        <v>10</v>
      </c>
      <c r="G421" s="478" t="s">
        <v>22</v>
      </c>
      <c r="H421" s="439"/>
      <c r="I421" s="454" t="s">
        <v>123</v>
      </c>
      <c r="J421" s="455"/>
      <c r="K421" s="456"/>
      <c r="L421" s="447">
        <f>IF(OR(I421="○",I421="△"),IF(AU421="●",2+ROUNDDOWN(($K$247-100)/100,0)*2,0),0)</f>
        <v>0</v>
      </c>
      <c r="M421" s="448"/>
      <c r="N421" s="448"/>
      <c r="O421" s="448"/>
      <c r="P421" s="448"/>
      <c r="Q421" s="449"/>
      <c r="R421" s="454"/>
      <c r="S421" s="455"/>
      <c r="T421" s="466"/>
      <c r="U421" s="484">
        <f t="shared" ref="U421" si="143">IF(R421="①",$AL$193,IF(R421="②",$AL$224,0))</f>
        <v>0</v>
      </c>
      <c r="V421" s="485"/>
      <c r="W421" s="486"/>
      <c r="X421" s="450">
        <f t="shared" ref="X421" si="144">IF(I421="○",L421,ROUNDUP(L421*U421,1))</f>
        <v>0</v>
      </c>
      <c r="Y421" s="451"/>
      <c r="Z421" s="451"/>
      <c r="AA421" s="451"/>
      <c r="AB421" s="451"/>
      <c r="AC421" s="452"/>
      <c r="AD421" s="118"/>
      <c r="AU421" s="453" t="str">
        <f>IF(OR(I421="×",AU425="×"),"×","●")</f>
        <v>●</v>
      </c>
      <c r="AV421" s="346" t="str">
        <f t="shared" ref="AV421" si="145">IF(AU421="●",IF(I421="定","-",I421),"-")</f>
        <v>○</v>
      </c>
    </row>
    <row r="422" spans="3:48" ht="10.9" hidden="1" customHeight="1">
      <c r="C422" s="434"/>
      <c r="D422" s="437"/>
      <c r="E422" s="440"/>
      <c r="F422" s="440"/>
      <c r="G422" s="434"/>
      <c r="H422" s="440"/>
      <c r="I422" s="457"/>
      <c r="J422" s="458"/>
      <c r="K422" s="459"/>
      <c r="L422" s="447"/>
      <c r="M422" s="448"/>
      <c r="N422" s="448"/>
      <c r="O422" s="448"/>
      <c r="P422" s="448"/>
      <c r="Q422" s="449"/>
      <c r="R422" s="457"/>
      <c r="S422" s="458"/>
      <c r="T422" s="467"/>
      <c r="U422" s="487"/>
      <c r="V422" s="488"/>
      <c r="W422" s="489"/>
      <c r="X422" s="450"/>
      <c r="Y422" s="451"/>
      <c r="Z422" s="451"/>
      <c r="AA422" s="451"/>
      <c r="AB422" s="451"/>
      <c r="AC422" s="452"/>
      <c r="AD422" s="118"/>
      <c r="AU422" s="453"/>
      <c r="AV422" s="346"/>
    </row>
    <row r="423" spans="3:48" ht="10.9" hidden="1" customHeight="1">
      <c r="C423" s="434"/>
      <c r="D423" s="437"/>
      <c r="E423" s="440"/>
      <c r="F423" s="440"/>
      <c r="G423" s="434"/>
      <c r="H423" s="440"/>
      <c r="I423" s="457"/>
      <c r="J423" s="458"/>
      <c r="K423" s="459"/>
      <c r="L423" s="447"/>
      <c r="M423" s="448"/>
      <c r="N423" s="448"/>
      <c r="O423" s="448"/>
      <c r="P423" s="448"/>
      <c r="Q423" s="449"/>
      <c r="R423" s="457"/>
      <c r="S423" s="458"/>
      <c r="T423" s="467"/>
      <c r="U423" s="487"/>
      <c r="V423" s="488"/>
      <c r="W423" s="489"/>
      <c r="X423" s="450"/>
      <c r="Y423" s="451"/>
      <c r="Z423" s="451"/>
      <c r="AA423" s="451"/>
      <c r="AB423" s="451"/>
      <c r="AC423" s="452"/>
      <c r="AD423" s="118"/>
      <c r="AU423" s="453"/>
      <c r="AV423" s="346"/>
    </row>
    <row r="424" spans="3:48" ht="10.9" hidden="1" customHeight="1">
      <c r="C424" s="444"/>
      <c r="D424" s="445"/>
      <c r="E424" s="446"/>
      <c r="F424" s="446"/>
      <c r="G424" s="444"/>
      <c r="H424" s="446"/>
      <c r="I424" s="480"/>
      <c r="J424" s="481"/>
      <c r="K424" s="482"/>
      <c r="L424" s="447"/>
      <c r="M424" s="448"/>
      <c r="N424" s="448"/>
      <c r="O424" s="448"/>
      <c r="P424" s="448"/>
      <c r="Q424" s="449"/>
      <c r="R424" s="480"/>
      <c r="S424" s="481"/>
      <c r="T424" s="483"/>
      <c r="U424" s="490"/>
      <c r="V424" s="491"/>
      <c r="W424" s="492"/>
      <c r="X424" s="450"/>
      <c r="Y424" s="451"/>
      <c r="Z424" s="451"/>
      <c r="AA424" s="451"/>
      <c r="AB424" s="451"/>
      <c r="AC424" s="452"/>
      <c r="AD424" s="118"/>
      <c r="AU424" s="453"/>
      <c r="AV424" s="346"/>
    </row>
    <row r="425" spans="3:48" ht="10.9" hidden="1" customHeight="1">
      <c r="C425" s="351">
        <v>5</v>
      </c>
      <c r="D425" s="354" t="s">
        <v>9</v>
      </c>
      <c r="E425" s="357">
        <v>31</v>
      </c>
      <c r="F425" s="357" t="s">
        <v>10</v>
      </c>
      <c r="G425" s="351" t="s">
        <v>23</v>
      </c>
      <c r="H425" s="357"/>
      <c r="I425" s="454" t="s">
        <v>122</v>
      </c>
      <c r="J425" s="455"/>
      <c r="K425" s="456"/>
      <c r="L425" s="447">
        <f t="shared" ref="L425" si="146">IF(AND(I425="△",AU425="●"),2+ROUNDDOWN(($K$247-100)/100,0)*2,0)</f>
        <v>0</v>
      </c>
      <c r="M425" s="448"/>
      <c r="N425" s="448"/>
      <c r="O425" s="448"/>
      <c r="P425" s="448"/>
      <c r="Q425" s="449"/>
      <c r="R425" s="454" t="s">
        <v>160</v>
      </c>
      <c r="S425" s="455"/>
      <c r="T425" s="466"/>
      <c r="U425" s="469">
        <f t="shared" ref="U425" si="147">IF(R425="①",$AL$193,IF(R425="②",$AL$224,0))</f>
        <v>0</v>
      </c>
      <c r="V425" s="470"/>
      <c r="W425" s="471"/>
      <c r="X425" s="450">
        <f t="shared" ref="X425" si="148">IF(I425="○",L425,ROUNDUP(L425*U425,1))</f>
        <v>0</v>
      </c>
      <c r="Y425" s="451"/>
      <c r="Z425" s="451"/>
      <c r="AA425" s="451"/>
      <c r="AB425" s="451"/>
      <c r="AC425" s="452"/>
      <c r="AD425" s="118"/>
      <c r="AU425" s="453" t="str">
        <f>IF(I425="×","×","●")</f>
        <v>●</v>
      </c>
      <c r="AV425" s="346" t="str">
        <f t="shared" ref="AV425" si="149">IF(AU425="●",IF(I425="定","-",I425),"-")</f>
        <v>△</v>
      </c>
    </row>
    <row r="426" spans="3:48" ht="10.9" hidden="1" customHeight="1">
      <c r="C426" s="352"/>
      <c r="D426" s="355"/>
      <c r="E426" s="358"/>
      <c r="F426" s="358"/>
      <c r="G426" s="352"/>
      <c r="H426" s="358"/>
      <c r="I426" s="457"/>
      <c r="J426" s="458"/>
      <c r="K426" s="459"/>
      <c r="L426" s="447"/>
      <c r="M426" s="448"/>
      <c r="N426" s="448"/>
      <c r="O426" s="448"/>
      <c r="P426" s="448"/>
      <c r="Q426" s="449"/>
      <c r="R426" s="457"/>
      <c r="S426" s="458"/>
      <c r="T426" s="467"/>
      <c r="U426" s="470"/>
      <c r="V426" s="470"/>
      <c r="W426" s="471"/>
      <c r="X426" s="450"/>
      <c r="Y426" s="451"/>
      <c r="Z426" s="451"/>
      <c r="AA426" s="451"/>
      <c r="AB426" s="451"/>
      <c r="AC426" s="452"/>
      <c r="AD426" s="118"/>
      <c r="AU426" s="453"/>
      <c r="AV426" s="346"/>
    </row>
    <row r="427" spans="3:48" ht="10.9" hidden="1" customHeight="1">
      <c r="C427" s="352"/>
      <c r="D427" s="355"/>
      <c r="E427" s="358"/>
      <c r="F427" s="358"/>
      <c r="G427" s="352"/>
      <c r="H427" s="358"/>
      <c r="I427" s="457"/>
      <c r="J427" s="458"/>
      <c r="K427" s="459"/>
      <c r="L427" s="447"/>
      <c r="M427" s="448"/>
      <c r="N427" s="448"/>
      <c r="O427" s="448"/>
      <c r="P427" s="448"/>
      <c r="Q427" s="449"/>
      <c r="R427" s="457"/>
      <c r="S427" s="458"/>
      <c r="T427" s="467"/>
      <c r="U427" s="470"/>
      <c r="V427" s="470"/>
      <c r="W427" s="471"/>
      <c r="X427" s="450"/>
      <c r="Y427" s="451"/>
      <c r="Z427" s="451"/>
      <c r="AA427" s="451"/>
      <c r="AB427" s="451"/>
      <c r="AC427" s="452"/>
      <c r="AD427" s="118"/>
      <c r="AU427" s="453"/>
      <c r="AV427" s="346"/>
    </row>
    <row r="428" spans="3:48" ht="10.9" hidden="1" customHeight="1" thickBot="1">
      <c r="C428" s="397"/>
      <c r="D428" s="399"/>
      <c r="E428" s="401"/>
      <c r="F428" s="401"/>
      <c r="G428" s="397"/>
      <c r="H428" s="401"/>
      <c r="I428" s="460"/>
      <c r="J428" s="461"/>
      <c r="K428" s="462"/>
      <c r="L428" s="463"/>
      <c r="M428" s="464"/>
      <c r="N428" s="464"/>
      <c r="O428" s="464"/>
      <c r="P428" s="464"/>
      <c r="Q428" s="465"/>
      <c r="R428" s="460"/>
      <c r="S428" s="461"/>
      <c r="T428" s="468"/>
      <c r="U428" s="472"/>
      <c r="V428" s="472"/>
      <c r="W428" s="473"/>
      <c r="X428" s="474"/>
      <c r="Y428" s="475"/>
      <c r="Z428" s="475"/>
      <c r="AA428" s="475"/>
      <c r="AB428" s="475"/>
      <c r="AC428" s="476"/>
      <c r="AD428" s="118"/>
      <c r="AU428" s="477"/>
      <c r="AV428" s="347"/>
    </row>
    <row r="429" spans="3:48" ht="10.9" hidden="1" customHeight="1" thickTop="1">
      <c r="C429" s="442">
        <v>6</v>
      </c>
      <c r="D429" s="443" t="s">
        <v>9</v>
      </c>
      <c r="E429" s="358">
        <v>1</v>
      </c>
      <c r="F429" s="358" t="s">
        <v>10</v>
      </c>
      <c r="G429" s="442" t="s">
        <v>24</v>
      </c>
      <c r="H429" s="358"/>
      <c r="I429" s="406" t="s">
        <v>125</v>
      </c>
      <c r="J429" s="407"/>
      <c r="K429" s="408"/>
      <c r="L429" s="430">
        <f t="shared" ref="L429" si="150">IF(AND(I429="△",AU429="●"),2+ROUNDDOWN(($K$247-100)/100,0)*2,0)</f>
        <v>0</v>
      </c>
      <c r="M429" s="431"/>
      <c r="N429" s="431"/>
      <c r="O429" s="431"/>
      <c r="P429" s="431"/>
      <c r="Q429" s="432"/>
      <c r="R429" s="369"/>
      <c r="S429" s="370"/>
      <c r="T429" s="379"/>
      <c r="U429" s="384">
        <f>IF(R429="①",$AL$196,IF(R429="②",$AL$227,0))</f>
        <v>0</v>
      </c>
      <c r="V429" s="385"/>
      <c r="W429" s="386"/>
      <c r="X429" s="390">
        <f t="shared" ref="X429" si="151">IF(I429="○",L429,ROUNDUP(L429*U429,1))</f>
        <v>0</v>
      </c>
      <c r="Y429" s="391"/>
      <c r="Z429" s="391"/>
      <c r="AA429" s="391"/>
      <c r="AB429" s="391"/>
      <c r="AC429" s="392"/>
      <c r="AD429" s="98"/>
      <c r="AU429" s="346" t="str">
        <f t="shared" ref="AU429" si="152">IF(OR(I429="×",AU433="×"),"×","●")</f>
        <v>●</v>
      </c>
      <c r="AV429" s="346" t="str">
        <f t="shared" ref="AV429" si="153">IF(AU429="●",IF(I429="定","-",I429),"-")</f>
        <v>-</v>
      </c>
    </row>
    <row r="430" spans="3:48" ht="10.9" hidden="1" customHeight="1">
      <c r="C430" s="442"/>
      <c r="D430" s="443"/>
      <c r="E430" s="358"/>
      <c r="F430" s="358"/>
      <c r="G430" s="442"/>
      <c r="H430" s="358"/>
      <c r="I430" s="369"/>
      <c r="J430" s="370"/>
      <c r="K430" s="371"/>
      <c r="L430" s="375"/>
      <c r="M430" s="376"/>
      <c r="N430" s="376"/>
      <c r="O430" s="376"/>
      <c r="P430" s="376"/>
      <c r="Q430" s="377"/>
      <c r="R430" s="369"/>
      <c r="S430" s="370"/>
      <c r="T430" s="379"/>
      <c r="U430" s="384"/>
      <c r="V430" s="385"/>
      <c r="W430" s="386"/>
      <c r="X430" s="348"/>
      <c r="Y430" s="349"/>
      <c r="Z430" s="349"/>
      <c r="AA430" s="349"/>
      <c r="AB430" s="349"/>
      <c r="AC430" s="350"/>
      <c r="AD430" s="98"/>
      <c r="AU430" s="346"/>
      <c r="AV430" s="346"/>
    </row>
    <row r="431" spans="3:48" ht="10.9" hidden="1" customHeight="1">
      <c r="C431" s="442"/>
      <c r="D431" s="443"/>
      <c r="E431" s="358"/>
      <c r="F431" s="358"/>
      <c r="G431" s="442"/>
      <c r="H431" s="358"/>
      <c r="I431" s="369"/>
      <c r="J431" s="370"/>
      <c r="K431" s="371"/>
      <c r="L431" s="375"/>
      <c r="M431" s="376"/>
      <c r="N431" s="376"/>
      <c r="O431" s="376"/>
      <c r="P431" s="376"/>
      <c r="Q431" s="377"/>
      <c r="R431" s="369"/>
      <c r="S431" s="370"/>
      <c r="T431" s="379"/>
      <c r="U431" s="384"/>
      <c r="V431" s="385"/>
      <c r="W431" s="386"/>
      <c r="X431" s="348"/>
      <c r="Y431" s="349"/>
      <c r="Z431" s="349"/>
      <c r="AA431" s="349"/>
      <c r="AB431" s="349"/>
      <c r="AC431" s="350"/>
      <c r="AD431" s="98"/>
      <c r="AU431" s="346"/>
      <c r="AV431" s="346"/>
    </row>
    <row r="432" spans="3:48" ht="10.9" hidden="1" customHeight="1">
      <c r="C432" s="353"/>
      <c r="D432" s="356"/>
      <c r="E432" s="359"/>
      <c r="F432" s="359"/>
      <c r="G432" s="353"/>
      <c r="H432" s="359"/>
      <c r="I432" s="372"/>
      <c r="J432" s="373"/>
      <c r="K432" s="374"/>
      <c r="L432" s="375"/>
      <c r="M432" s="376"/>
      <c r="N432" s="376"/>
      <c r="O432" s="376"/>
      <c r="P432" s="376"/>
      <c r="Q432" s="377"/>
      <c r="R432" s="372"/>
      <c r="S432" s="373"/>
      <c r="T432" s="380"/>
      <c r="U432" s="387"/>
      <c r="V432" s="388"/>
      <c r="W432" s="389"/>
      <c r="X432" s="348"/>
      <c r="Y432" s="349"/>
      <c r="Z432" s="349"/>
      <c r="AA432" s="349"/>
      <c r="AB432" s="349"/>
      <c r="AC432" s="350"/>
      <c r="AD432" s="98"/>
      <c r="AU432" s="346"/>
      <c r="AV432" s="346"/>
    </row>
    <row r="433" spans="3:48" ht="10.9" hidden="1" customHeight="1">
      <c r="C433" s="351">
        <v>6</v>
      </c>
      <c r="D433" s="354" t="s">
        <v>9</v>
      </c>
      <c r="E433" s="357">
        <v>2</v>
      </c>
      <c r="F433" s="357" t="s">
        <v>10</v>
      </c>
      <c r="G433" s="351" t="s">
        <v>25</v>
      </c>
      <c r="H433" s="357"/>
      <c r="I433" s="366" t="s">
        <v>122</v>
      </c>
      <c r="J433" s="367"/>
      <c r="K433" s="368"/>
      <c r="L433" s="375">
        <f t="shared" ref="L433" si="154">IF(AND(I433="△",AU433="●"),2+ROUNDDOWN(($K$247-100)/100,0)*2,0)</f>
        <v>0</v>
      </c>
      <c r="M433" s="376"/>
      <c r="N433" s="376"/>
      <c r="O433" s="376"/>
      <c r="P433" s="376"/>
      <c r="Q433" s="377"/>
      <c r="R433" s="366" t="s">
        <v>45</v>
      </c>
      <c r="S433" s="367"/>
      <c r="T433" s="378"/>
      <c r="U433" s="381">
        <f t="shared" ref="U433" si="155">IF(R433="①",$AL$196,IF(R433="②",$AL$227,0))</f>
        <v>0</v>
      </c>
      <c r="V433" s="382"/>
      <c r="W433" s="383"/>
      <c r="X433" s="348">
        <f t="shared" ref="X433" si="156">IF(I433="○",L433,ROUNDUP(L433*U433,1))</f>
        <v>0</v>
      </c>
      <c r="Y433" s="349"/>
      <c r="Z433" s="349"/>
      <c r="AA433" s="349"/>
      <c r="AB433" s="349"/>
      <c r="AC433" s="350"/>
      <c r="AD433" s="98"/>
      <c r="AU433" s="346" t="str">
        <f t="shared" ref="AU433" si="157">IF(OR(I433="×",AU437="×"),"×","●")</f>
        <v>●</v>
      </c>
      <c r="AV433" s="346" t="str">
        <f t="shared" ref="AV433" si="158">IF(AU433="●",IF(I433="定","-",I433),"-")</f>
        <v>△</v>
      </c>
    </row>
    <row r="434" spans="3:48" ht="10.9" hidden="1" customHeight="1">
      <c r="C434" s="442"/>
      <c r="D434" s="443"/>
      <c r="E434" s="358"/>
      <c r="F434" s="358"/>
      <c r="G434" s="442"/>
      <c r="H434" s="358"/>
      <c r="I434" s="369"/>
      <c r="J434" s="370"/>
      <c r="K434" s="371"/>
      <c r="L434" s="375"/>
      <c r="M434" s="376"/>
      <c r="N434" s="376"/>
      <c r="O434" s="376"/>
      <c r="P434" s="376"/>
      <c r="Q434" s="377"/>
      <c r="R434" s="369"/>
      <c r="S434" s="370"/>
      <c r="T434" s="379"/>
      <c r="U434" s="384"/>
      <c r="V434" s="385"/>
      <c r="W434" s="386"/>
      <c r="X434" s="348"/>
      <c r="Y434" s="349"/>
      <c r="Z434" s="349"/>
      <c r="AA434" s="349"/>
      <c r="AB434" s="349"/>
      <c r="AC434" s="350"/>
      <c r="AD434" s="98"/>
      <c r="AU434" s="346"/>
      <c r="AV434" s="346"/>
    </row>
    <row r="435" spans="3:48" ht="10.9" hidden="1" customHeight="1">
      <c r="C435" s="442"/>
      <c r="D435" s="443"/>
      <c r="E435" s="358"/>
      <c r="F435" s="358"/>
      <c r="G435" s="442"/>
      <c r="H435" s="358"/>
      <c r="I435" s="369"/>
      <c r="J435" s="370"/>
      <c r="K435" s="371"/>
      <c r="L435" s="375"/>
      <c r="M435" s="376"/>
      <c r="N435" s="376"/>
      <c r="O435" s="376"/>
      <c r="P435" s="376"/>
      <c r="Q435" s="377"/>
      <c r="R435" s="369"/>
      <c r="S435" s="370"/>
      <c r="T435" s="379"/>
      <c r="U435" s="384"/>
      <c r="V435" s="385"/>
      <c r="W435" s="386"/>
      <c r="X435" s="348"/>
      <c r="Y435" s="349"/>
      <c r="Z435" s="349"/>
      <c r="AA435" s="349"/>
      <c r="AB435" s="349"/>
      <c r="AC435" s="350"/>
      <c r="AD435" s="98"/>
      <c r="AU435" s="346"/>
      <c r="AV435" s="346"/>
    </row>
    <row r="436" spans="3:48" ht="10.9" hidden="1" customHeight="1">
      <c r="C436" s="353"/>
      <c r="D436" s="356"/>
      <c r="E436" s="359"/>
      <c r="F436" s="359"/>
      <c r="G436" s="353"/>
      <c r="H436" s="359"/>
      <c r="I436" s="372"/>
      <c r="J436" s="373"/>
      <c r="K436" s="374"/>
      <c r="L436" s="375"/>
      <c r="M436" s="376"/>
      <c r="N436" s="376"/>
      <c r="O436" s="376"/>
      <c r="P436" s="376"/>
      <c r="Q436" s="377"/>
      <c r="R436" s="372"/>
      <c r="S436" s="373"/>
      <c r="T436" s="380"/>
      <c r="U436" s="387"/>
      <c r="V436" s="388"/>
      <c r="W436" s="389"/>
      <c r="X436" s="348"/>
      <c r="Y436" s="349"/>
      <c r="Z436" s="349"/>
      <c r="AA436" s="349"/>
      <c r="AB436" s="349"/>
      <c r="AC436" s="350"/>
      <c r="AD436" s="98"/>
      <c r="AU436" s="346"/>
      <c r="AV436" s="346"/>
    </row>
    <row r="437" spans="3:48" ht="10.9" hidden="1" customHeight="1">
      <c r="C437" s="351">
        <v>6</v>
      </c>
      <c r="D437" s="354" t="s">
        <v>9</v>
      </c>
      <c r="E437" s="357">
        <v>3</v>
      </c>
      <c r="F437" s="357" t="s">
        <v>10</v>
      </c>
      <c r="G437" s="351" t="s">
        <v>19</v>
      </c>
      <c r="H437" s="357"/>
      <c r="I437" s="366" t="s">
        <v>122</v>
      </c>
      <c r="J437" s="367"/>
      <c r="K437" s="368"/>
      <c r="L437" s="375">
        <f t="shared" ref="L437" si="159">IF(AND(I437="△",AU437="●"),2+ROUNDDOWN(($K$247-100)/100,0)*2,0)</f>
        <v>0</v>
      </c>
      <c r="M437" s="376"/>
      <c r="N437" s="376"/>
      <c r="O437" s="376"/>
      <c r="P437" s="376"/>
      <c r="Q437" s="377"/>
      <c r="R437" s="366" t="s">
        <v>45</v>
      </c>
      <c r="S437" s="367"/>
      <c r="T437" s="378"/>
      <c r="U437" s="381">
        <f t="shared" ref="U437" si="160">IF(R437="①",$AL$196,IF(R437="②",$AL$227,0))</f>
        <v>0</v>
      </c>
      <c r="V437" s="382"/>
      <c r="W437" s="383"/>
      <c r="X437" s="348">
        <f t="shared" ref="X437" si="161">IF(I437="○",L437,ROUNDUP(L437*U437,1))</f>
        <v>0</v>
      </c>
      <c r="Y437" s="349"/>
      <c r="Z437" s="349"/>
      <c r="AA437" s="349"/>
      <c r="AB437" s="349"/>
      <c r="AC437" s="350"/>
      <c r="AD437" s="98"/>
      <c r="AU437" s="346" t="str">
        <f t="shared" ref="AU437" si="162">IF(OR(I437="×",AU441="×"),"×","●")</f>
        <v>●</v>
      </c>
      <c r="AV437" s="346" t="str">
        <f t="shared" ref="AV437" si="163">IF(AU437="●",IF(I437="定","-",I437),"-")</f>
        <v>△</v>
      </c>
    </row>
    <row r="438" spans="3:48" ht="10.9" hidden="1" customHeight="1">
      <c r="C438" s="442"/>
      <c r="D438" s="443"/>
      <c r="E438" s="358"/>
      <c r="F438" s="358"/>
      <c r="G438" s="442"/>
      <c r="H438" s="358"/>
      <c r="I438" s="369"/>
      <c r="J438" s="370"/>
      <c r="K438" s="371"/>
      <c r="L438" s="375"/>
      <c r="M438" s="376"/>
      <c r="N438" s="376"/>
      <c r="O438" s="376"/>
      <c r="P438" s="376"/>
      <c r="Q438" s="377"/>
      <c r="R438" s="369"/>
      <c r="S438" s="370"/>
      <c r="T438" s="379"/>
      <c r="U438" s="384"/>
      <c r="V438" s="385"/>
      <c r="W438" s="386"/>
      <c r="X438" s="348"/>
      <c r="Y438" s="349"/>
      <c r="Z438" s="349"/>
      <c r="AA438" s="349"/>
      <c r="AB438" s="349"/>
      <c r="AC438" s="350"/>
      <c r="AD438" s="98"/>
      <c r="AU438" s="346"/>
      <c r="AV438" s="346"/>
    </row>
    <row r="439" spans="3:48" ht="10.9" hidden="1" customHeight="1">
      <c r="C439" s="442"/>
      <c r="D439" s="443"/>
      <c r="E439" s="358"/>
      <c r="F439" s="358"/>
      <c r="G439" s="442"/>
      <c r="H439" s="358"/>
      <c r="I439" s="369"/>
      <c r="J439" s="370"/>
      <c r="K439" s="371"/>
      <c r="L439" s="375"/>
      <c r="M439" s="376"/>
      <c r="N439" s="376"/>
      <c r="O439" s="376"/>
      <c r="P439" s="376"/>
      <c r="Q439" s="377"/>
      <c r="R439" s="369"/>
      <c r="S439" s="370"/>
      <c r="T439" s="379"/>
      <c r="U439" s="384"/>
      <c r="V439" s="385"/>
      <c r="W439" s="386"/>
      <c r="X439" s="348"/>
      <c r="Y439" s="349"/>
      <c r="Z439" s="349"/>
      <c r="AA439" s="349"/>
      <c r="AB439" s="349"/>
      <c r="AC439" s="350"/>
      <c r="AD439" s="98"/>
      <c r="AU439" s="346"/>
      <c r="AV439" s="346"/>
    </row>
    <row r="440" spans="3:48" ht="10.9" hidden="1" customHeight="1">
      <c r="C440" s="353"/>
      <c r="D440" s="356"/>
      <c r="E440" s="359"/>
      <c r="F440" s="359"/>
      <c r="G440" s="353"/>
      <c r="H440" s="359"/>
      <c r="I440" s="372"/>
      <c r="J440" s="373"/>
      <c r="K440" s="374"/>
      <c r="L440" s="375"/>
      <c r="M440" s="376"/>
      <c r="N440" s="376"/>
      <c r="O440" s="376"/>
      <c r="P440" s="376"/>
      <c r="Q440" s="377"/>
      <c r="R440" s="372"/>
      <c r="S440" s="373"/>
      <c r="T440" s="380"/>
      <c r="U440" s="387"/>
      <c r="V440" s="388"/>
      <c r="W440" s="389"/>
      <c r="X440" s="348"/>
      <c r="Y440" s="349"/>
      <c r="Z440" s="349"/>
      <c r="AA440" s="349"/>
      <c r="AB440" s="349"/>
      <c r="AC440" s="350"/>
      <c r="AD440" s="98"/>
      <c r="AU440" s="346"/>
      <c r="AV440" s="346"/>
    </row>
    <row r="441" spans="3:48" ht="10.9" hidden="1" customHeight="1">
      <c r="C441" s="351">
        <v>6</v>
      </c>
      <c r="D441" s="354" t="s">
        <v>9</v>
      </c>
      <c r="E441" s="357">
        <v>4</v>
      </c>
      <c r="F441" s="357" t="s">
        <v>10</v>
      </c>
      <c r="G441" s="351" t="s">
        <v>20</v>
      </c>
      <c r="H441" s="357"/>
      <c r="I441" s="366" t="s">
        <v>122</v>
      </c>
      <c r="J441" s="367"/>
      <c r="K441" s="368"/>
      <c r="L441" s="375">
        <f t="shared" ref="L441" si="164">IF(AND(I441="△",AU441="●"),2+ROUNDDOWN(($K$247-100)/100,0)*2,0)</f>
        <v>0</v>
      </c>
      <c r="M441" s="376"/>
      <c r="N441" s="376"/>
      <c r="O441" s="376"/>
      <c r="P441" s="376"/>
      <c r="Q441" s="377"/>
      <c r="R441" s="366" t="s">
        <v>46</v>
      </c>
      <c r="S441" s="367"/>
      <c r="T441" s="378"/>
      <c r="U441" s="381">
        <f t="shared" ref="U441" si="165">IF(R441="①",$AL$196,IF(R441="②",$AL$227,0))</f>
        <v>0</v>
      </c>
      <c r="V441" s="382"/>
      <c r="W441" s="383"/>
      <c r="X441" s="348">
        <f t="shared" ref="X441" si="166">IF(I441="○",L441,ROUNDUP(L441*U441,1))</f>
        <v>0</v>
      </c>
      <c r="Y441" s="349"/>
      <c r="Z441" s="349"/>
      <c r="AA441" s="349"/>
      <c r="AB441" s="349"/>
      <c r="AC441" s="350"/>
      <c r="AD441" s="98"/>
      <c r="AU441" s="346" t="str">
        <f t="shared" ref="AU441" si="167">IF(OR(I441="×",AU445="×"),"×","●")</f>
        <v>●</v>
      </c>
      <c r="AV441" s="346" t="str">
        <f t="shared" ref="AV441" si="168">IF(AU441="●",IF(I441="定","-",I441),"-")</f>
        <v>△</v>
      </c>
    </row>
    <row r="442" spans="3:48" ht="10.9" hidden="1" customHeight="1">
      <c r="C442" s="442"/>
      <c r="D442" s="443"/>
      <c r="E442" s="358"/>
      <c r="F442" s="358"/>
      <c r="G442" s="442"/>
      <c r="H442" s="358"/>
      <c r="I442" s="369"/>
      <c r="J442" s="370"/>
      <c r="K442" s="371"/>
      <c r="L442" s="375"/>
      <c r="M442" s="376"/>
      <c r="N442" s="376"/>
      <c r="O442" s="376"/>
      <c r="P442" s="376"/>
      <c r="Q442" s="377"/>
      <c r="R442" s="369"/>
      <c r="S442" s="370"/>
      <c r="T442" s="379"/>
      <c r="U442" s="384"/>
      <c r="V442" s="385"/>
      <c r="W442" s="386"/>
      <c r="X442" s="348"/>
      <c r="Y442" s="349"/>
      <c r="Z442" s="349"/>
      <c r="AA442" s="349"/>
      <c r="AB442" s="349"/>
      <c r="AC442" s="350"/>
      <c r="AD442" s="98"/>
      <c r="AU442" s="346"/>
      <c r="AV442" s="346"/>
    </row>
    <row r="443" spans="3:48" ht="10.9" hidden="1" customHeight="1">
      <c r="C443" s="442"/>
      <c r="D443" s="443"/>
      <c r="E443" s="358"/>
      <c r="F443" s="358"/>
      <c r="G443" s="442"/>
      <c r="H443" s="358"/>
      <c r="I443" s="369"/>
      <c r="J443" s="370"/>
      <c r="K443" s="371"/>
      <c r="L443" s="375"/>
      <c r="M443" s="376"/>
      <c r="N443" s="376"/>
      <c r="O443" s="376"/>
      <c r="P443" s="376"/>
      <c r="Q443" s="377"/>
      <c r="R443" s="369"/>
      <c r="S443" s="370"/>
      <c r="T443" s="379"/>
      <c r="U443" s="384"/>
      <c r="V443" s="385"/>
      <c r="W443" s="386"/>
      <c r="X443" s="348"/>
      <c r="Y443" s="349"/>
      <c r="Z443" s="349"/>
      <c r="AA443" s="349"/>
      <c r="AB443" s="349"/>
      <c r="AC443" s="350"/>
      <c r="AD443" s="98"/>
      <c r="AU443" s="346"/>
      <c r="AV443" s="346"/>
    </row>
    <row r="444" spans="3:48" ht="10.9" hidden="1" customHeight="1">
      <c r="C444" s="353"/>
      <c r="D444" s="356"/>
      <c r="E444" s="359"/>
      <c r="F444" s="359"/>
      <c r="G444" s="353"/>
      <c r="H444" s="359"/>
      <c r="I444" s="372"/>
      <c r="J444" s="373"/>
      <c r="K444" s="374"/>
      <c r="L444" s="375"/>
      <c r="M444" s="376"/>
      <c r="N444" s="376"/>
      <c r="O444" s="376"/>
      <c r="P444" s="376"/>
      <c r="Q444" s="377"/>
      <c r="R444" s="372"/>
      <c r="S444" s="373"/>
      <c r="T444" s="380"/>
      <c r="U444" s="387"/>
      <c r="V444" s="388"/>
      <c r="W444" s="389"/>
      <c r="X444" s="348"/>
      <c r="Y444" s="349"/>
      <c r="Z444" s="349"/>
      <c r="AA444" s="349"/>
      <c r="AB444" s="349"/>
      <c r="AC444" s="350"/>
      <c r="AD444" s="98"/>
      <c r="AU444" s="346"/>
      <c r="AV444" s="346"/>
    </row>
    <row r="445" spans="3:48" ht="10.9" hidden="1" customHeight="1">
      <c r="C445" s="433">
        <v>6</v>
      </c>
      <c r="D445" s="436" t="s">
        <v>9</v>
      </c>
      <c r="E445" s="439">
        <v>5</v>
      </c>
      <c r="F445" s="439" t="s">
        <v>10</v>
      </c>
      <c r="G445" s="433" t="s">
        <v>21</v>
      </c>
      <c r="H445" s="439"/>
      <c r="I445" s="366" t="s">
        <v>123</v>
      </c>
      <c r="J445" s="367"/>
      <c r="K445" s="368"/>
      <c r="L445" s="447">
        <f>IF(OR(I445="○",I445="△"),IF(AU445="●",2+ROUNDDOWN(($K$247-100)/100,0)*2,0),0)</f>
        <v>0</v>
      </c>
      <c r="M445" s="448"/>
      <c r="N445" s="448"/>
      <c r="O445" s="448"/>
      <c r="P445" s="448"/>
      <c r="Q445" s="449"/>
      <c r="R445" s="366"/>
      <c r="S445" s="367"/>
      <c r="T445" s="378"/>
      <c r="U445" s="381">
        <f t="shared" ref="U445" si="169">IF(R445="①",$AL$196,IF(R445="②",$AL$227,0))</f>
        <v>0</v>
      </c>
      <c r="V445" s="382"/>
      <c r="W445" s="383"/>
      <c r="X445" s="348">
        <f t="shared" ref="X445" si="170">IF(I445="○",L445,ROUNDUP(L445*U445,1))</f>
        <v>0</v>
      </c>
      <c r="Y445" s="349"/>
      <c r="Z445" s="349"/>
      <c r="AA445" s="349"/>
      <c r="AB445" s="349"/>
      <c r="AC445" s="350"/>
      <c r="AD445" s="98"/>
      <c r="AU445" s="346" t="str">
        <f t="shared" ref="AU445" si="171">IF(OR(I445="×",AU449="×"),"×","●")</f>
        <v>●</v>
      </c>
      <c r="AV445" s="346" t="str">
        <f t="shared" ref="AV445" si="172">IF(AU445="●",IF(I445="定","-",I445),"-")</f>
        <v>○</v>
      </c>
    </row>
    <row r="446" spans="3:48" ht="10.9" hidden="1" customHeight="1">
      <c r="C446" s="434"/>
      <c r="D446" s="437"/>
      <c r="E446" s="440"/>
      <c r="F446" s="440"/>
      <c r="G446" s="434"/>
      <c r="H446" s="440"/>
      <c r="I446" s="369"/>
      <c r="J446" s="370"/>
      <c r="K446" s="371"/>
      <c r="L446" s="447"/>
      <c r="M446" s="448"/>
      <c r="N446" s="448"/>
      <c r="O446" s="448"/>
      <c r="P446" s="448"/>
      <c r="Q446" s="449"/>
      <c r="R446" s="369"/>
      <c r="S446" s="370"/>
      <c r="T446" s="379"/>
      <c r="U446" s="384"/>
      <c r="V446" s="385"/>
      <c r="W446" s="386"/>
      <c r="X446" s="348"/>
      <c r="Y446" s="349"/>
      <c r="Z446" s="349"/>
      <c r="AA446" s="349"/>
      <c r="AB446" s="349"/>
      <c r="AC446" s="350"/>
      <c r="AD446" s="98"/>
      <c r="AU446" s="346"/>
      <c r="AV446" s="346"/>
    </row>
    <row r="447" spans="3:48" ht="10.9" hidden="1" customHeight="1">
      <c r="C447" s="434"/>
      <c r="D447" s="437"/>
      <c r="E447" s="440"/>
      <c r="F447" s="440"/>
      <c r="G447" s="434"/>
      <c r="H447" s="440"/>
      <c r="I447" s="369"/>
      <c r="J447" s="370"/>
      <c r="K447" s="371"/>
      <c r="L447" s="447"/>
      <c r="M447" s="448"/>
      <c r="N447" s="448"/>
      <c r="O447" s="448"/>
      <c r="P447" s="448"/>
      <c r="Q447" s="449"/>
      <c r="R447" s="369"/>
      <c r="S447" s="370"/>
      <c r="T447" s="379"/>
      <c r="U447" s="384"/>
      <c r="V447" s="385"/>
      <c r="W447" s="386"/>
      <c r="X447" s="348"/>
      <c r="Y447" s="349"/>
      <c r="Z447" s="349"/>
      <c r="AA447" s="349"/>
      <c r="AB447" s="349"/>
      <c r="AC447" s="350"/>
      <c r="AD447" s="98"/>
      <c r="AU447" s="346"/>
      <c r="AV447" s="346"/>
    </row>
    <row r="448" spans="3:48" ht="10.9" hidden="1" customHeight="1">
      <c r="C448" s="444"/>
      <c r="D448" s="445"/>
      <c r="E448" s="446"/>
      <c r="F448" s="446"/>
      <c r="G448" s="444"/>
      <c r="H448" s="446"/>
      <c r="I448" s="372"/>
      <c r="J448" s="373"/>
      <c r="K448" s="374"/>
      <c r="L448" s="447"/>
      <c r="M448" s="448"/>
      <c r="N448" s="448"/>
      <c r="O448" s="448"/>
      <c r="P448" s="448"/>
      <c r="Q448" s="449"/>
      <c r="R448" s="372"/>
      <c r="S448" s="373"/>
      <c r="T448" s="380"/>
      <c r="U448" s="387"/>
      <c r="V448" s="388"/>
      <c r="W448" s="389"/>
      <c r="X448" s="348"/>
      <c r="Y448" s="349"/>
      <c r="Z448" s="349"/>
      <c r="AA448" s="349"/>
      <c r="AB448" s="349"/>
      <c r="AC448" s="350"/>
      <c r="AD448" s="98"/>
      <c r="AU448" s="346"/>
      <c r="AV448" s="346"/>
    </row>
    <row r="449" spans="3:48" ht="10.9" hidden="1" customHeight="1">
      <c r="C449" s="433">
        <v>6</v>
      </c>
      <c r="D449" s="436" t="s">
        <v>9</v>
      </c>
      <c r="E449" s="439">
        <v>6</v>
      </c>
      <c r="F449" s="439" t="s">
        <v>10</v>
      </c>
      <c r="G449" s="433" t="s">
        <v>22</v>
      </c>
      <c r="H449" s="439"/>
      <c r="I449" s="366" t="s">
        <v>123</v>
      </c>
      <c r="J449" s="367"/>
      <c r="K449" s="368"/>
      <c r="L449" s="447">
        <f>IF(OR(I449="○",I449="△"),IF(AU449="●",2+ROUNDDOWN(($K$247-100)/100,0)*2,0),0)</f>
        <v>0</v>
      </c>
      <c r="M449" s="448"/>
      <c r="N449" s="448"/>
      <c r="O449" s="448"/>
      <c r="P449" s="448"/>
      <c r="Q449" s="449"/>
      <c r="R449" s="366"/>
      <c r="S449" s="367"/>
      <c r="T449" s="378"/>
      <c r="U449" s="381">
        <f t="shared" ref="U449" si="173">IF(R449="①",$AL$196,IF(R449="②",$AL$227,0))</f>
        <v>0</v>
      </c>
      <c r="V449" s="382"/>
      <c r="W449" s="383"/>
      <c r="X449" s="348">
        <f t="shared" ref="X449" si="174">IF(I449="○",L449,ROUNDUP(L449*U449,1))</f>
        <v>0</v>
      </c>
      <c r="Y449" s="349"/>
      <c r="Z449" s="349"/>
      <c r="AA449" s="349"/>
      <c r="AB449" s="349"/>
      <c r="AC449" s="350"/>
      <c r="AD449" s="98"/>
      <c r="AU449" s="346" t="str">
        <f t="shared" ref="AU449" si="175">IF(OR(I449="×",AU453="×"),"×","●")</f>
        <v>●</v>
      </c>
      <c r="AV449" s="346" t="str">
        <f t="shared" ref="AV449" si="176">IF(AU449="●",IF(I449="定","-",I449),"-")</f>
        <v>○</v>
      </c>
    </row>
    <row r="450" spans="3:48" ht="10.9" hidden="1" customHeight="1">
      <c r="C450" s="434"/>
      <c r="D450" s="437"/>
      <c r="E450" s="440"/>
      <c r="F450" s="440"/>
      <c r="G450" s="434"/>
      <c r="H450" s="440"/>
      <c r="I450" s="369"/>
      <c r="J450" s="370"/>
      <c r="K450" s="371"/>
      <c r="L450" s="447"/>
      <c r="M450" s="448"/>
      <c r="N450" s="448"/>
      <c r="O450" s="448"/>
      <c r="P450" s="448"/>
      <c r="Q450" s="449"/>
      <c r="R450" s="369"/>
      <c r="S450" s="370"/>
      <c r="T450" s="379"/>
      <c r="U450" s="384"/>
      <c r="V450" s="385"/>
      <c r="W450" s="386"/>
      <c r="X450" s="348"/>
      <c r="Y450" s="349"/>
      <c r="Z450" s="349"/>
      <c r="AA450" s="349"/>
      <c r="AB450" s="349"/>
      <c r="AC450" s="350"/>
      <c r="AD450" s="98"/>
      <c r="AU450" s="346"/>
      <c r="AV450" s="346"/>
    </row>
    <row r="451" spans="3:48" ht="10.9" hidden="1" customHeight="1">
      <c r="C451" s="434"/>
      <c r="D451" s="437"/>
      <c r="E451" s="440"/>
      <c r="F451" s="440"/>
      <c r="G451" s="434"/>
      <c r="H451" s="440"/>
      <c r="I451" s="369"/>
      <c r="J451" s="370"/>
      <c r="K451" s="371"/>
      <c r="L451" s="447"/>
      <c r="M451" s="448"/>
      <c r="N451" s="448"/>
      <c r="O451" s="448"/>
      <c r="P451" s="448"/>
      <c r="Q451" s="449"/>
      <c r="R451" s="369"/>
      <c r="S451" s="370"/>
      <c r="T451" s="379"/>
      <c r="U451" s="384"/>
      <c r="V451" s="385"/>
      <c r="W451" s="386"/>
      <c r="X451" s="348"/>
      <c r="Y451" s="349"/>
      <c r="Z451" s="349"/>
      <c r="AA451" s="349"/>
      <c r="AB451" s="349"/>
      <c r="AC451" s="350"/>
      <c r="AD451" s="98"/>
      <c r="AU451" s="346"/>
      <c r="AV451" s="346"/>
    </row>
    <row r="452" spans="3:48" ht="10.9" hidden="1" customHeight="1">
      <c r="C452" s="444"/>
      <c r="D452" s="445"/>
      <c r="E452" s="446"/>
      <c r="F452" s="446"/>
      <c r="G452" s="444"/>
      <c r="H452" s="446"/>
      <c r="I452" s="372"/>
      <c r="J452" s="373"/>
      <c r="K452" s="374"/>
      <c r="L452" s="447"/>
      <c r="M452" s="448"/>
      <c r="N452" s="448"/>
      <c r="O452" s="448"/>
      <c r="P452" s="448"/>
      <c r="Q452" s="449"/>
      <c r="R452" s="372"/>
      <c r="S452" s="373"/>
      <c r="T452" s="380"/>
      <c r="U452" s="387"/>
      <c r="V452" s="388"/>
      <c r="W452" s="389"/>
      <c r="X452" s="348"/>
      <c r="Y452" s="349"/>
      <c r="Z452" s="349"/>
      <c r="AA452" s="349"/>
      <c r="AB452" s="349"/>
      <c r="AC452" s="350"/>
      <c r="AD452" s="98"/>
      <c r="AU452" s="346"/>
      <c r="AV452" s="346"/>
    </row>
    <row r="453" spans="3:48" ht="10.9" hidden="1" customHeight="1">
      <c r="C453" s="351">
        <v>6</v>
      </c>
      <c r="D453" s="354" t="s">
        <v>9</v>
      </c>
      <c r="E453" s="357">
        <v>7</v>
      </c>
      <c r="F453" s="357" t="s">
        <v>10</v>
      </c>
      <c r="G453" s="351" t="s">
        <v>23</v>
      </c>
      <c r="H453" s="357"/>
      <c r="I453" s="366" t="s">
        <v>122</v>
      </c>
      <c r="J453" s="367"/>
      <c r="K453" s="368"/>
      <c r="L453" s="375">
        <f t="shared" ref="L453" si="177">IF(AND(I453="△",AU453="●"),2+ROUNDDOWN(($K$247-100)/100,0)*2,0)</f>
        <v>0</v>
      </c>
      <c r="M453" s="376"/>
      <c r="N453" s="376"/>
      <c r="O453" s="376"/>
      <c r="P453" s="376"/>
      <c r="Q453" s="377"/>
      <c r="R453" s="366" t="s">
        <v>45</v>
      </c>
      <c r="S453" s="367"/>
      <c r="T453" s="378"/>
      <c r="U453" s="381">
        <f t="shared" ref="U453" si="178">IF(R453="①",$AL$196,IF(R453="②",$AL$227,0))</f>
        <v>0</v>
      </c>
      <c r="V453" s="382"/>
      <c r="W453" s="383"/>
      <c r="X453" s="348">
        <f t="shared" ref="X453" si="179">IF(I453="○",L453,ROUNDUP(L453*U453,1))</f>
        <v>0</v>
      </c>
      <c r="Y453" s="349"/>
      <c r="Z453" s="349"/>
      <c r="AA453" s="349"/>
      <c r="AB453" s="349"/>
      <c r="AC453" s="350"/>
      <c r="AD453" s="98"/>
      <c r="AU453" s="346" t="str">
        <f t="shared" ref="AU453" si="180">IF(OR(I453="×",AU457="×"),"×","●")</f>
        <v>●</v>
      </c>
      <c r="AV453" s="346" t="str">
        <f t="shared" ref="AV453" si="181">IF(AU453="●",IF(I453="定","-",I453),"-")</f>
        <v>△</v>
      </c>
    </row>
    <row r="454" spans="3:48" ht="10.9" hidden="1" customHeight="1">
      <c r="C454" s="442"/>
      <c r="D454" s="443"/>
      <c r="E454" s="358"/>
      <c r="F454" s="358"/>
      <c r="G454" s="442"/>
      <c r="H454" s="358"/>
      <c r="I454" s="369"/>
      <c r="J454" s="370"/>
      <c r="K454" s="371"/>
      <c r="L454" s="375"/>
      <c r="M454" s="376"/>
      <c r="N454" s="376"/>
      <c r="O454" s="376"/>
      <c r="P454" s="376"/>
      <c r="Q454" s="377"/>
      <c r="R454" s="369"/>
      <c r="S454" s="370"/>
      <c r="T454" s="379"/>
      <c r="U454" s="384"/>
      <c r="V454" s="385"/>
      <c r="W454" s="386"/>
      <c r="X454" s="348"/>
      <c r="Y454" s="349"/>
      <c r="Z454" s="349"/>
      <c r="AA454" s="349"/>
      <c r="AB454" s="349"/>
      <c r="AC454" s="350"/>
      <c r="AD454" s="98"/>
      <c r="AU454" s="346"/>
      <c r="AV454" s="346"/>
    </row>
    <row r="455" spans="3:48" ht="10.9" hidden="1" customHeight="1">
      <c r="C455" s="442"/>
      <c r="D455" s="443"/>
      <c r="E455" s="358"/>
      <c r="F455" s="358"/>
      <c r="G455" s="442"/>
      <c r="H455" s="358"/>
      <c r="I455" s="369"/>
      <c r="J455" s="370"/>
      <c r="K455" s="371"/>
      <c r="L455" s="375"/>
      <c r="M455" s="376"/>
      <c r="N455" s="376"/>
      <c r="O455" s="376"/>
      <c r="P455" s="376"/>
      <c r="Q455" s="377"/>
      <c r="R455" s="369"/>
      <c r="S455" s="370"/>
      <c r="T455" s="379"/>
      <c r="U455" s="384"/>
      <c r="V455" s="385"/>
      <c r="W455" s="386"/>
      <c r="X455" s="348"/>
      <c r="Y455" s="349"/>
      <c r="Z455" s="349"/>
      <c r="AA455" s="349"/>
      <c r="AB455" s="349"/>
      <c r="AC455" s="350"/>
      <c r="AD455" s="98"/>
      <c r="AU455" s="346"/>
      <c r="AV455" s="346"/>
    </row>
    <row r="456" spans="3:48" ht="10.9" hidden="1" customHeight="1">
      <c r="C456" s="353"/>
      <c r="D456" s="356"/>
      <c r="E456" s="359"/>
      <c r="F456" s="359"/>
      <c r="G456" s="353"/>
      <c r="H456" s="359"/>
      <c r="I456" s="372"/>
      <c r="J456" s="373"/>
      <c r="K456" s="374"/>
      <c r="L456" s="375"/>
      <c r="M456" s="376"/>
      <c r="N456" s="376"/>
      <c r="O456" s="376"/>
      <c r="P456" s="376"/>
      <c r="Q456" s="377"/>
      <c r="R456" s="372"/>
      <c r="S456" s="373"/>
      <c r="T456" s="380"/>
      <c r="U456" s="387"/>
      <c r="V456" s="388"/>
      <c r="W456" s="389"/>
      <c r="X456" s="348"/>
      <c r="Y456" s="349"/>
      <c r="Z456" s="349"/>
      <c r="AA456" s="349"/>
      <c r="AB456" s="349"/>
      <c r="AC456" s="350"/>
      <c r="AD456" s="98"/>
      <c r="AU456" s="346"/>
      <c r="AV456" s="346"/>
    </row>
    <row r="457" spans="3:48" ht="10.9" hidden="1" customHeight="1">
      <c r="C457" s="351">
        <v>6</v>
      </c>
      <c r="D457" s="354" t="s">
        <v>9</v>
      </c>
      <c r="E457" s="357">
        <v>8</v>
      </c>
      <c r="F457" s="357" t="s">
        <v>10</v>
      </c>
      <c r="G457" s="351" t="s">
        <v>24</v>
      </c>
      <c r="H457" s="357"/>
      <c r="I457" s="366" t="s">
        <v>125</v>
      </c>
      <c r="J457" s="367"/>
      <c r="K457" s="368"/>
      <c r="L457" s="375">
        <f t="shared" ref="L457" si="182">IF(AND(I457="△",AU457="●"),2+ROUNDDOWN(($K$247-100)/100,0)*2,0)</f>
        <v>0</v>
      </c>
      <c r="M457" s="376"/>
      <c r="N457" s="376"/>
      <c r="O457" s="376"/>
      <c r="P457" s="376"/>
      <c r="Q457" s="377"/>
      <c r="R457" s="366"/>
      <c r="S457" s="367"/>
      <c r="T457" s="378"/>
      <c r="U457" s="381">
        <f t="shared" ref="U457" si="183">IF(R457="①",$AL$196,IF(R457="②",$AL$227,0))</f>
        <v>0</v>
      </c>
      <c r="V457" s="382"/>
      <c r="W457" s="383"/>
      <c r="X457" s="348">
        <f t="shared" ref="X457" si="184">IF(I457="○",L457,ROUNDUP(L457*U457,1))</f>
        <v>0</v>
      </c>
      <c r="Y457" s="349"/>
      <c r="Z457" s="349"/>
      <c r="AA457" s="349"/>
      <c r="AB457" s="349"/>
      <c r="AC457" s="350"/>
      <c r="AD457" s="98"/>
      <c r="AU457" s="346" t="str">
        <f t="shared" ref="AU457" si="185">IF(OR(I457="×",AU461="×"),"×","●")</f>
        <v>●</v>
      </c>
      <c r="AV457" s="346" t="str">
        <f t="shared" ref="AV457" si="186">IF(AU457="●",IF(I457="定","-",I457),"-")</f>
        <v>-</v>
      </c>
    </row>
    <row r="458" spans="3:48" ht="10.9" hidden="1" customHeight="1">
      <c r="C458" s="442"/>
      <c r="D458" s="443"/>
      <c r="E458" s="358"/>
      <c r="F458" s="358"/>
      <c r="G458" s="442"/>
      <c r="H458" s="358"/>
      <c r="I458" s="369"/>
      <c r="J458" s="370"/>
      <c r="K458" s="371"/>
      <c r="L458" s="375"/>
      <c r="M458" s="376"/>
      <c r="N458" s="376"/>
      <c r="O458" s="376"/>
      <c r="P458" s="376"/>
      <c r="Q458" s="377"/>
      <c r="R458" s="369"/>
      <c r="S458" s="370"/>
      <c r="T458" s="379"/>
      <c r="U458" s="384"/>
      <c r="V458" s="385"/>
      <c r="W458" s="386"/>
      <c r="X458" s="348"/>
      <c r="Y458" s="349"/>
      <c r="Z458" s="349"/>
      <c r="AA458" s="349"/>
      <c r="AB458" s="349"/>
      <c r="AC458" s="350"/>
      <c r="AD458" s="98"/>
      <c r="AU458" s="346"/>
      <c r="AV458" s="346"/>
    </row>
    <row r="459" spans="3:48" ht="10.9" hidden="1" customHeight="1">
      <c r="C459" s="442"/>
      <c r="D459" s="443"/>
      <c r="E459" s="358"/>
      <c r="F459" s="358"/>
      <c r="G459" s="442"/>
      <c r="H459" s="358"/>
      <c r="I459" s="369"/>
      <c r="J459" s="370"/>
      <c r="K459" s="371"/>
      <c r="L459" s="375"/>
      <c r="M459" s="376"/>
      <c r="N459" s="376"/>
      <c r="O459" s="376"/>
      <c r="P459" s="376"/>
      <c r="Q459" s="377"/>
      <c r="R459" s="369"/>
      <c r="S459" s="370"/>
      <c r="T459" s="379"/>
      <c r="U459" s="384"/>
      <c r="V459" s="385"/>
      <c r="W459" s="386"/>
      <c r="X459" s="348"/>
      <c r="Y459" s="349"/>
      <c r="Z459" s="349"/>
      <c r="AA459" s="349"/>
      <c r="AB459" s="349"/>
      <c r="AC459" s="350"/>
      <c r="AD459" s="98"/>
      <c r="AU459" s="346"/>
      <c r="AV459" s="346"/>
    </row>
    <row r="460" spans="3:48" ht="10.9" hidden="1" customHeight="1">
      <c r="C460" s="353"/>
      <c r="D460" s="356"/>
      <c r="E460" s="359"/>
      <c r="F460" s="359"/>
      <c r="G460" s="353"/>
      <c r="H460" s="359"/>
      <c r="I460" s="372"/>
      <c r="J460" s="373"/>
      <c r="K460" s="374"/>
      <c r="L460" s="375"/>
      <c r="M460" s="376"/>
      <c r="N460" s="376"/>
      <c r="O460" s="376"/>
      <c r="P460" s="376"/>
      <c r="Q460" s="377"/>
      <c r="R460" s="372"/>
      <c r="S460" s="373"/>
      <c r="T460" s="380"/>
      <c r="U460" s="387"/>
      <c r="V460" s="388"/>
      <c r="W460" s="389"/>
      <c r="X460" s="348"/>
      <c r="Y460" s="349"/>
      <c r="Z460" s="349"/>
      <c r="AA460" s="349"/>
      <c r="AB460" s="349"/>
      <c r="AC460" s="350"/>
      <c r="AD460" s="98"/>
      <c r="AU460" s="346"/>
      <c r="AV460" s="346"/>
    </row>
    <row r="461" spans="3:48" ht="10.9" hidden="1" customHeight="1">
      <c r="C461" s="351">
        <v>6</v>
      </c>
      <c r="D461" s="354" t="s">
        <v>9</v>
      </c>
      <c r="E461" s="357">
        <v>9</v>
      </c>
      <c r="F461" s="357" t="s">
        <v>10</v>
      </c>
      <c r="G461" s="351" t="s">
        <v>25</v>
      </c>
      <c r="H461" s="357"/>
      <c r="I461" s="366" t="s">
        <v>122</v>
      </c>
      <c r="J461" s="367"/>
      <c r="K461" s="368"/>
      <c r="L461" s="375">
        <f t="shared" ref="L461" si="187">IF(AND(I461="△",AU461="●"),2+ROUNDDOWN(($K$247-100)/100,0)*2,0)</f>
        <v>0</v>
      </c>
      <c r="M461" s="376"/>
      <c r="N461" s="376"/>
      <c r="O461" s="376"/>
      <c r="P461" s="376"/>
      <c r="Q461" s="377"/>
      <c r="R461" s="366" t="s">
        <v>45</v>
      </c>
      <c r="S461" s="367"/>
      <c r="T461" s="378"/>
      <c r="U461" s="381">
        <f t="shared" ref="U461" si="188">IF(R461="①",$AL$196,IF(R461="②",$AL$227,0))</f>
        <v>0</v>
      </c>
      <c r="V461" s="382"/>
      <c r="W461" s="383"/>
      <c r="X461" s="348">
        <f t="shared" ref="X461" si="189">IF(I461="○",L461,ROUNDUP(L461*U461,1))</f>
        <v>0</v>
      </c>
      <c r="Y461" s="349"/>
      <c r="Z461" s="349"/>
      <c r="AA461" s="349"/>
      <c r="AB461" s="349"/>
      <c r="AC461" s="350"/>
      <c r="AD461" s="98"/>
      <c r="AU461" s="346" t="str">
        <f t="shared" ref="AU461" si="190">IF(OR(I461="×",AU465="×"),"×","●")</f>
        <v>●</v>
      </c>
      <c r="AV461" s="346" t="str">
        <f t="shared" ref="AV461" si="191">IF(AU461="●",IF(I461="定","-",I461),"-")</f>
        <v>△</v>
      </c>
    </row>
    <row r="462" spans="3:48" ht="10.9" hidden="1" customHeight="1">
      <c r="C462" s="442"/>
      <c r="D462" s="443"/>
      <c r="E462" s="358"/>
      <c r="F462" s="358"/>
      <c r="G462" s="442"/>
      <c r="H462" s="358"/>
      <c r="I462" s="369"/>
      <c r="J462" s="370"/>
      <c r="K462" s="371"/>
      <c r="L462" s="375"/>
      <c r="M462" s="376"/>
      <c r="N462" s="376"/>
      <c r="O462" s="376"/>
      <c r="P462" s="376"/>
      <c r="Q462" s="377"/>
      <c r="R462" s="369"/>
      <c r="S462" s="370"/>
      <c r="T462" s="379"/>
      <c r="U462" s="384"/>
      <c r="V462" s="385"/>
      <c r="W462" s="386"/>
      <c r="X462" s="348"/>
      <c r="Y462" s="349"/>
      <c r="Z462" s="349"/>
      <c r="AA462" s="349"/>
      <c r="AB462" s="349"/>
      <c r="AC462" s="350"/>
      <c r="AD462" s="98"/>
      <c r="AU462" s="346"/>
      <c r="AV462" s="346"/>
    </row>
    <row r="463" spans="3:48" ht="10.9" hidden="1" customHeight="1">
      <c r="C463" s="442"/>
      <c r="D463" s="443"/>
      <c r="E463" s="358"/>
      <c r="F463" s="358"/>
      <c r="G463" s="442"/>
      <c r="H463" s="358"/>
      <c r="I463" s="369"/>
      <c r="J463" s="370"/>
      <c r="K463" s="371"/>
      <c r="L463" s="375"/>
      <c r="M463" s="376"/>
      <c r="N463" s="376"/>
      <c r="O463" s="376"/>
      <c r="P463" s="376"/>
      <c r="Q463" s="377"/>
      <c r="R463" s="369"/>
      <c r="S463" s="370"/>
      <c r="T463" s="379"/>
      <c r="U463" s="384"/>
      <c r="V463" s="385"/>
      <c r="W463" s="386"/>
      <c r="X463" s="348"/>
      <c r="Y463" s="349"/>
      <c r="Z463" s="349"/>
      <c r="AA463" s="349"/>
      <c r="AB463" s="349"/>
      <c r="AC463" s="350"/>
      <c r="AD463" s="98"/>
      <c r="AU463" s="346"/>
      <c r="AV463" s="346"/>
    </row>
    <row r="464" spans="3:48" ht="10.9" hidden="1" customHeight="1">
      <c r="C464" s="353"/>
      <c r="D464" s="356"/>
      <c r="E464" s="359"/>
      <c r="F464" s="359"/>
      <c r="G464" s="353"/>
      <c r="H464" s="359"/>
      <c r="I464" s="372"/>
      <c r="J464" s="373"/>
      <c r="K464" s="374"/>
      <c r="L464" s="375"/>
      <c r="M464" s="376"/>
      <c r="N464" s="376"/>
      <c r="O464" s="376"/>
      <c r="P464" s="376"/>
      <c r="Q464" s="377"/>
      <c r="R464" s="372"/>
      <c r="S464" s="373"/>
      <c r="T464" s="380"/>
      <c r="U464" s="387"/>
      <c r="V464" s="388"/>
      <c r="W464" s="389"/>
      <c r="X464" s="348"/>
      <c r="Y464" s="349"/>
      <c r="Z464" s="349"/>
      <c r="AA464" s="349"/>
      <c r="AB464" s="349"/>
      <c r="AC464" s="350"/>
      <c r="AD464" s="98"/>
      <c r="AU464" s="346"/>
      <c r="AV464" s="346"/>
    </row>
    <row r="465" spans="3:48" ht="10.9" hidden="1" customHeight="1">
      <c r="C465" s="351">
        <v>6</v>
      </c>
      <c r="D465" s="354" t="s">
        <v>9</v>
      </c>
      <c r="E465" s="357">
        <v>10</v>
      </c>
      <c r="F465" s="357" t="s">
        <v>10</v>
      </c>
      <c r="G465" s="351" t="s">
        <v>19</v>
      </c>
      <c r="H465" s="357"/>
      <c r="I465" s="366" t="s">
        <v>122</v>
      </c>
      <c r="J465" s="367"/>
      <c r="K465" s="368"/>
      <c r="L465" s="375">
        <f t="shared" ref="L465" si="192">IF(AND(I465="△",AU465="●"),2+ROUNDDOWN(($K$247-100)/100,0)*2,0)</f>
        <v>0</v>
      </c>
      <c r="M465" s="376"/>
      <c r="N465" s="376"/>
      <c r="O465" s="376"/>
      <c r="P465" s="376"/>
      <c r="Q465" s="377"/>
      <c r="R465" s="366" t="s">
        <v>45</v>
      </c>
      <c r="S465" s="367"/>
      <c r="T465" s="378"/>
      <c r="U465" s="381">
        <f t="shared" ref="U465" si="193">IF(R465="①",$AL$196,IF(R465="②",$AL$227,0))</f>
        <v>0</v>
      </c>
      <c r="V465" s="382"/>
      <c r="W465" s="383"/>
      <c r="X465" s="348">
        <f t="shared" ref="X465" si="194">IF(I465="○",L465,ROUNDUP(L465*U465,1))</f>
        <v>0</v>
      </c>
      <c r="Y465" s="349"/>
      <c r="Z465" s="349"/>
      <c r="AA465" s="349"/>
      <c r="AB465" s="349"/>
      <c r="AC465" s="350"/>
      <c r="AD465" s="98"/>
      <c r="AU465" s="346" t="str">
        <f t="shared" ref="AU465" si="195">IF(OR(I465="×",AU469="×"),"×","●")</f>
        <v>●</v>
      </c>
      <c r="AV465" s="346" t="str">
        <f t="shared" ref="AV465" si="196">IF(AU465="●",IF(I465="定","-",I465),"-")</f>
        <v>△</v>
      </c>
    </row>
    <row r="466" spans="3:48" ht="10.9" hidden="1" customHeight="1">
      <c r="C466" s="442"/>
      <c r="D466" s="443"/>
      <c r="E466" s="358"/>
      <c r="F466" s="358"/>
      <c r="G466" s="442"/>
      <c r="H466" s="358"/>
      <c r="I466" s="369"/>
      <c r="J466" s="370"/>
      <c r="K466" s="371"/>
      <c r="L466" s="375"/>
      <c r="M466" s="376"/>
      <c r="N466" s="376"/>
      <c r="O466" s="376"/>
      <c r="P466" s="376"/>
      <c r="Q466" s="377"/>
      <c r="R466" s="369"/>
      <c r="S466" s="370"/>
      <c r="T466" s="379"/>
      <c r="U466" s="384"/>
      <c r="V466" s="385"/>
      <c r="W466" s="386"/>
      <c r="X466" s="348"/>
      <c r="Y466" s="349"/>
      <c r="Z466" s="349"/>
      <c r="AA466" s="349"/>
      <c r="AB466" s="349"/>
      <c r="AC466" s="350"/>
      <c r="AD466" s="98"/>
      <c r="AU466" s="346"/>
      <c r="AV466" s="346"/>
    </row>
    <row r="467" spans="3:48" ht="10.9" hidden="1" customHeight="1">
      <c r="C467" s="442"/>
      <c r="D467" s="443"/>
      <c r="E467" s="358"/>
      <c r="F467" s="358"/>
      <c r="G467" s="442"/>
      <c r="H467" s="358"/>
      <c r="I467" s="369"/>
      <c r="J467" s="370"/>
      <c r="K467" s="371"/>
      <c r="L467" s="375"/>
      <c r="M467" s="376"/>
      <c r="N467" s="376"/>
      <c r="O467" s="376"/>
      <c r="P467" s="376"/>
      <c r="Q467" s="377"/>
      <c r="R467" s="369"/>
      <c r="S467" s="370"/>
      <c r="T467" s="379"/>
      <c r="U467" s="384"/>
      <c r="V467" s="385"/>
      <c r="W467" s="386"/>
      <c r="X467" s="348"/>
      <c r="Y467" s="349"/>
      <c r="Z467" s="349"/>
      <c r="AA467" s="349"/>
      <c r="AB467" s="349"/>
      <c r="AC467" s="350"/>
      <c r="AD467" s="98"/>
      <c r="AU467" s="346"/>
      <c r="AV467" s="346"/>
    </row>
    <row r="468" spans="3:48" ht="10.9" hidden="1" customHeight="1">
      <c r="C468" s="353"/>
      <c r="D468" s="356"/>
      <c r="E468" s="359"/>
      <c r="F468" s="359"/>
      <c r="G468" s="353"/>
      <c r="H468" s="359"/>
      <c r="I468" s="372"/>
      <c r="J468" s="373"/>
      <c r="K468" s="374"/>
      <c r="L468" s="375"/>
      <c r="M468" s="376"/>
      <c r="N468" s="376"/>
      <c r="O468" s="376"/>
      <c r="P468" s="376"/>
      <c r="Q468" s="377"/>
      <c r="R468" s="372"/>
      <c r="S468" s="373"/>
      <c r="T468" s="380"/>
      <c r="U468" s="387"/>
      <c r="V468" s="388"/>
      <c r="W468" s="389"/>
      <c r="X468" s="348"/>
      <c r="Y468" s="349"/>
      <c r="Z468" s="349"/>
      <c r="AA468" s="349"/>
      <c r="AB468" s="349"/>
      <c r="AC468" s="350"/>
      <c r="AD468" s="98"/>
      <c r="AU468" s="346"/>
      <c r="AV468" s="346"/>
    </row>
    <row r="469" spans="3:48" ht="10.9" hidden="1" customHeight="1">
      <c r="C469" s="351">
        <v>6</v>
      </c>
      <c r="D469" s="354" t="s">
        <v>9</v>
      </c>
      <c r="E469" s="357">
        <v>11</v>
      </c>
      <c r="F469" s="357" t="s">
        <v>10</v>
      </c>
      <c r="G469" s="351" t="s">
        <v>20</v>
      </c>
      <c r="H469" s="357"/>
      <c r="I469" s="366" t="s">
        <v>122</v>
      </c>
      <c r="J469" s="367"/>
      <c r="K469" s="368"/>
      <c r="L469" s="375">
        <f t="shared" ref="L469" si="197">IF(AND(I469="△",AU469="●"),2+ROUNDDOWN(($K$247-100)/100,0)*2,0)</f>
        <v>0</v>
      </c>
      <c r="M469" s="376"/>
      <c r="N469" s="376"/>
      <c r="O469" s="376"/>
      <c r="P469" s="376"/>
      <c r="Q469" s="377"/>
      <c r="R469" s="366" t="s">
        <v>46</v>
      </c>
      <c r="S469" s="367"/>
      <c r="T469" s="378"/>
      <c r="U469" s="381">
        <f t="shared" ref="U469" si="198">IF(R469="①",$AL$196,IF(R469="②",$AL$227,0))</f>
        <v>0</v>
      </c>
      <c r="V469" s="382"/>
      <c r="W469" s="383"/>
      <c r="X469" s="348">
        <f t="shared" ref="X469" si="199">IF(I469="○",L469,ROUNDUP(L469*U469,1))</f>
        <v>0</v>
      </c>
      <c r="Y469" s="349"/>
      <c r="Z469" s="349"/>
      <c r="AA469" s="349"/>
      <c r="AB469" s="349"/>
      <c r="AC469" s="350"/>
      <c r="AD469" s="98"/>
      <c r="AU469" s="346" t="str">
        <f t="shared" ref="AU469" si="200">IF(OR(I469="×",AU473="×"),"×","●")</f>
        <v>●</v>
      </c>
      <c r="AV469" s="346" t="str">
        <f t="shared" ref="AV469" si="201">IF(AU469="●",IF(I469="定","-",I469),"-")</f>
        <v>△</v>
      </c>
    </row>
    <row r="470" spans="3:48" ht="10.9" hidden="1" customHeight="1">
      <c r="C470" s="442"/>
      <c r="D470" s="443"/>
      <c r="E470" s="358"/>
      <c r="F470" s="358"/>
      <c r="G470" s="442"/>
      <c r="H470" s="358"/>
      <c r="I470" s="369"/>
      <c r="J470" s="370"/>
      <c r="K470" s="371"/>
      <c r="L470" s="375"/>
      <c r="M470" s="376"/>
      <c r="N470" s="376"/>
      <c r="O470" s="376"/>
      <c r="P470" s="376"/>
      <c r="Q470" s="377"/>
      <c r="R470" s="369"/>
      <c r="S470" s="370"/>
      <c r="T470" s="379"/>
      <c r="U470" s="384"/>
      <c r="V470" s="385"/>
      <c r="W470" s="386"/>
      <c r="X470" s="348"/>
      <c r="Y470" s="349"/>
      <c r="Z470" s="349"/>
      <c r="AA470" s="349"/>
      <c r="AB470" s="349"/>
      <c r="AC470" s="350"/>
      <c r="AD470" s="98"/>
      <c r="AU470" s="346"/>
      <c r="AV470" s="346"/>
    </row>
    <row r="471" spans="3:48" ht="10.9" hidden="1" customHeight="1">
      <c r="C471" s="442"/>
      <c r="D471" s="443"/>
      <c r="E471" s="358"/>
      <c r="F471" s="358"/>
      <c r="G471" s="442"/>
      <c r="H471" s="358"/>
      <c r="I471" s="369"/>
      <c r="J471" s="370"/>
      <c r="K471" s="371"/>
      <c r="L471" s="375"/>
      <c r="M471" s="376"/>
      <c r="N471" s="376"/>
      <c r="O471" s="376"/>
      <c r="P471" s="376"/>
      <c r="Q471" s="377"/>
      <c r="R471" s="369"/>
      <c r="S471" s="370"/>
      <c r="T471" s="379"/>
      <c r="U471" s="384"/>
      <c r="V471" s="385"/>
      <c r="W471" s="386"/>
      <c r="X471" s="348"/>
      <c r="Y471" s="349"/>
      <c r="Z471" s="349"/>
      <c r="AA471" s="349"/>
      <c r="AB471" s="349"/>
      <c r="AC471" s="350"/>
      <c r="AD471" s="98"/>
      <c r="AU471" s="346"/>
      <c r="AV471" s="346"/>
    </row>
    <row r="472" spans="3:48" ht="10.9" hidden="1" customHeight="1">
      <c r="C472" s="353"/>
      <c r="D472" s="356"/>
      <c r="E472" s="359"/>
      <c r="F472" s="359"/>
      <c r="G472" s="353"/>
      <c r="H472" s="359"/>
      <c r="I472" s="372"/>
      <c r="J472" s="373"/>
      <c r="K472" s="374"/>
      <c r="L472" s="375"/>
      <c r="M472" s="376"/>
      <c r="N472" s="376"/>
      <c r="O472" s="376"/>
      <c r="P472" s="376"/>
      <c r="Q472" s="377"/>
      <c r="R472" s="372"/>
      <c r="S472" s="373"/>
      <c r="T472" s="380"/>
      <c r="U472" s="387"/>
      <c r="V472" s="388"/>
      <c r="W472" s="389"/>
      <c r="X472" s="348"/>
      <c r="Y472" s="349"/>
      <c r="Z472" s="349"/>
      <c r="AA472" s="349"/>
      <c r="AB472" s="349"/>
      <c r="AC472" s="350"/>
      <c r="AD472" s="98"/>
      <c r="AU472" s="346"/>
      <c r="AV472" s="346"/>
    </row>
    <row r="473" spans="3:48" ht="10.9" hidden="1" customHeight="1">
      <c r="C473" s="433">
        <v>6</v>
      </c>
      <c r="D473" s="436" t="s">
        <v>9</v>
      </c>
      <c r="E473" s="439">
        <v>12</v>
      </c>
      <c r="F473" s="439" t="s">
        <v>10</v>
      </c>
      <c r="G473" s="433" t="s">
        <v>21</v>
      </c>
      <c r="H473" s="439"/>
      <c r="I473" s="366" t="s">
        <v>123</v>
      </c>
      <c r="J473" s="367"/>
      <c r="K473" s="368"/>
      <c r="L473" s="447">
        <f>IF(OR(I473="○",I473="△"),IF(AU473="●",2+ROUNDDOWN(($K$247-100)/100,0)*2,0),0)</f>
        <v>0</v>
      </c>
      <c r="M473" s="448"/>
      <c r="N473" s="448"/>
      <c r="O473" s="448"/>
      <c r="P473" s="448"/>
      <c r="Q473" s="449"/>
      <c r="R473" s="366"/>
      <c r="S473" s="367"/>
      <c r="T473" s="378"/>
      <c r="U473" s="381">
        <f t="shared" ref="U473" si="202">IF(R473="①",$AL$196,IF(R473="②",$AL$227,0))</f>
        <v>0</v>
      </c>
      <c r="V473" s="382"/>
      <c r="W473" s="383"/>
      <c r="X473" s="348">
        <f t="shared" ref="X473" si="203">IF(I473="○",L473,ROUNDUP(L473*U473,1))</f>
        <v>0</v>
      </c>
      <c r="Y473" s="349"/>
      <c r="Z473" s="349"/>
      <c r="AA473" s="349"/>
      <c r="AB473" s="349"/>
      <c r="AC473" s="350"/>
      <c r="AD473" s="98"/>
      <c r="AU473" s="346" t="str">
        <f t="shared" ref="AU473" si="204">IF(OR(I473="×",AU477="×"),"×","●")</f>
        <v>●</v>
      </c>
      <c r="AV473" s="346" t="str">
        <f t="shared" ref="AV473" si="205">IF(AU473="●",IF(I473="定","-",I473),"-")</f>
        <v>○</v>
      </c>
    </row>
    <row r="474" spans="3:48" ht="10.9" hidden="1" customHeight="1">
      <c r="C474" s="434"/>
      <c r="D474" s="437"/>
      <c r="E474" s="440"/>
      <c r="F474" s="440"/>
      <c r="G474" s="434"/>
      <c r="H474" s="440"/>
      <c r="I474" s="369"/>
      <c r="J474" s="370"/>
      <c r="K474" s="371"/>
      <c r="L474" s="447"/>
      <c r="M474" s="448"/>
      <c r="N474" s="448"/>
      <c r="O474" s="448"/>
      <c r="P474" s="448"/>
      <c r="Q474" s="449"/>
      <c r="R474" s="369"/>
      <c r="S474" s="370"/>
      <c r="T474" s="379"/>
      <c r="U474" s="384"/>
      <c r="V474" s="385"/>
      <c r="W474" s="386"/>
      <c r="X474" s="348"/>
      <c r="Y474" s="349"/>
      <c r="Z474" s="349"/>
      <c r="AA474" s="349"/>
      <c r="AB474" s="349"/>
      <c r="AC474" s="350"/>
      <c r="AD474" s="98"/>
      <c r="AU474" s="346"/>
      <c r="AV474" s="346"/>
    </row>
    <row r="475" spans="3:48" ht="10.9" hidden="1" customHeight="1">
      <c r="C475" s="434"/>
      <c r="D475" s="437"/>
      <c r="E475" s="440"/>
      <c r="F475" s="440"/>
      <c r="G475" s="434"/>
      <c r="H475" s="440"/>
      <c r="I475" s="369"/>
      <c r="J475" s="370"/>
      <c r="K475" s="371"/>
      <c r="L475" s="447"/>
      <c r="M475" s="448"/>
      <c r="N475" s="448"/>
      <c r="O475" s="448"/>
      <c r="P475" s="448"/>
      <c r="Q475" s="449"/>
      <c r="R475" s="369"/>
      <c r="S475" s="370"/>
      <c r="T475" s="379"/>
      <c r="U475" s="384"/>
      <c r="V475" s="385"/>
      <c r="W475" s="386"/>
      <c r="X475" s="348"/>
      <c r="Y475" s="349"/>
      <c r="Z475" s="349"/>
      <c r="AA475" s="349"/>
      <c r="AB475" s="349"/>
      <c r="AC475" s="350"/>
      <c r="AD475" s="98"/>
      <c r="AU475" s="346"/>
      <c r="AV475" s="346"/>
    </row>
    <row r="476" spans="3:48" ht="10.9" hidden="1" customHeight="1">
      <c r="C476" s="444"/>
      <c r="D476" s="445"/>
      <c r="E476" s="446"/>
      <c r="F476" s="446"/>
      <c r="G476" s="444"/>
      <c r="H476" s="446"/>
      <c r="I476" s="372"/>
      <c r="J476" s="373"/>
      <c r="K476" s="374"/>
      <c r="L476" s="447"/>
      <c r="M476" s="448"/>
      <c r="N476" s="448"/>
      <c r="O476" s="448"/>
      <c r="P476" s="448"/>
      <c r="Q476" s="449"/>
      <c r="R476" s="372"/>
      <c r="S476" s="373"/>
      <c r="T476" s="380"/>
      <c r="U476" s="387"/>
      <c r="V476" s="388"/>
      <c r="W476" s="389"/>
      <c r="X476" s="348"/>
      <c r="Y476" s="349"/>
      <c r="Z476" s="349"/>
      <c r="AA476" s="349"/>
      <c r="AB476" s="349"/>
      <c r="AC476" s="350"/>
      <c r="AD476" s="98"/>
      <c r="AU476" s="346"/>
      <c r="AV476" s="346"/>
    </row>
    <row r="477" spans="3:48" ht="10.9" hidden="1" customHeight="1">
      <c r="C477" s="433">
        <v>6</v>
      </c>
      <c r="D477" s="436" t="s">
        <v>9</v>
      </c>
      <c r="E477" s="439">
        <v>13</v>
      </c>
      <c r="F477" s="439" t="s">
        <v>10</v>
      </c>
      <c r="G477" s="433" t="s">
        <v>22</v>
      </c>
      <c r="H477" s="439"/>
      <c r="I477" s="366" t="s">
        <v>123</v>
      </c>
      <c r="J477" s="367"/>
      <c r="K477" s="368"/>
      <c r="L477" s="447">
        <f>IF(OR(I477="○",I477="△"),IF(AU477="●",2+ROUNDDOWN(($K$247-100)/100,0)*2,0),0)</f>
        <v>0</v>
      </c>
      <c r="M477" s="448"/>
      <c r="N477" s="448"/>
      <c r="O477" s="448"/>
      <c r="P477" s="448"/>
      <c r="Q477" s="449"/>
      <c r="R477" s="366"/>
      <c r="S477" s="367"/>
      <c r="T477" s="378"/>
      <c r="U477" s="381">
        <f t="shared" ref="U477" si="206">IF(R477="①",$AL$196,IF(R477="②",$AL$227,0))</f>
        <v>0</v>
      </c>
      <c r="V477" s="382"/>
      <c r="W477" s="383"/>
      <c r="X477" s="348">
        <f t="shared" ref="X477" si="207">IF(I477="○",L477,ROUNDUP(L477*U477,1))</f>
        <v>0</v>
      </c>
      <c r="Y477" s="349"/>
      <c r="Z477" s="349"/>
      <c r="AA477" s="349"/>
      <c r="AB477" s="349"/>
      <c r="AC477" s="350"/>
      <c r="AD477" s="98"/>
      <c r="AU477" s="346" t="str">
        <f t="shared" ref="AU477" si="208">IF(OR(I477="×",AU481="×"),"×","●")</f>
        <v>●</v>
      </c>
      <c r="AV477" s="346" t="str">
        <f t="shared" ref="AV477" si="209">IF(AU477="●",IF(I477="定","-",I477),"-")</f>
        <v>○</v>
      </c>
    </row>
    <row r="478" spans="3:48" ht="10.9" hidden="1" customHeight="1">
      <c r="C478" s="434"/>
      <c r="D478" s="437"/>
      <c r="E478" s="440"/>
      <c r="F478" s="440"/>
      <c r="G478" s="434"/>
      <c r="H478" s="440"/>
      <c r="I478" s="369"/>
      <c r="J478" s="370"/>
      <c r="K478" s="371"/>
      <c r="L478" s="447"/>
      <c r="M478" s="448"/>
      <c r="N478" s="448"/>
      <c r="O478" s="448"/>
      <c r="P478" s="448"/>
      <c r="Q478" s="449"/>
      <c r="R478" s="369"/>
      <c r="S478" s="370"/>
      <c r="T478" s="379"/>
      <c r="U478" s="384"/>
      <c r="V478" s="385"/>
      <c r="W478" s="386"/>
      <c r="X478" s="348"/>
      <c r="Y478" s="349"/>
      <c r="Z478" s="349"/>
      <c r="AA478" s="349"/>
      <c r="AB478" s="349"/>
      <c r="AC478" s="350"/>
      <c r="AD478" s="98"/>
      <c r="AU478" s="346"/>
      <c r="AV478" s="346"/>
    </row>
    <row r="479" spans="3:48" ht="10.9" hidden="1" customHeight="1">
      <c r="C479" s="434"/>
      <c r="D479" s="437"/>
      <c r="E479" s="440"/>
      <c r="F479" s="440"/>
      <c r="G479" s="434"/>
      <c r="H479" s="440"/>
      <c r="I479" s="369"/>
      <c r="J479" s="370"/>
      <c r="K479" s="371"/>
      <c r="L479" s="447"/>
      <c r="M479" s="448"/>
      <c r="N479" s="448"/>
      <c r="O479" s="448"/>
      <c r="P479" s="448"/>
      <c r="Q479" s="449"/>
      <c r="R479" s="369"/>
      <c r="S479" s="370"/>
      <c r="T479" s="379"/>
      <c r="U479" s="384"/>
      <c r="V479" s="385"/>
      <c r="W479" s="386"/>
      <c r="X479" s="348"/>
      <c r="Y479" s="349"/>
      <c r="Z479" s="349"/>
      <c r="AA479" s="349"/>
      <c r="AB479" s="349"/>
      <c r="AC479" s="350"/>
      <c r="AD479" s="98"/>
      <c r="AU479" s="346"/>
      <c r="AV479" s="346"/>
    </row>
    <row r="480" spans="3:48" ht="10.9" hidden="1" customHeight="1">
      <c r="C480" s="444"/>
      <c r="D480" s="445"/>
      <c r="E480" s="446"/>
      <c r="F480" s="446"/>
      <c r="G480" s="444"/>
      <c r="H480" s="446"/>
      <c r="I480" s="372"/>
      <c r="J480" s="373"/>
      <c r="K480" s="374"/>
      <c r="L480" s="447"/>
      <c r="M480" s="448"/>
      <c r="N480" s="448"/>
      <c r="O480" s="448"/>
      <c r="P480" s="448"/>
      <c r="Q480" s="449"/>
      <c r="R480" s="372"/>
      <c r="S480" s="373"/>
      <c r="T480" s="380"/>
      <c r="U480" s="387"/>
      <c r="V480" s="388"/>
      <c r="W480" s="389"/>
      <c r="X480" s="348"/>
      <c r="Y480" s="349"/>
      <c r="Z480" s="349"/>
      <c r="AA480" s="349"/>
      <c r="AB480" s="349"/>
      <c r="AC480" s="350"/>
      <c r="AD480" s="98"/>
      <c r="AU480" s="346"/>
      <c r="AV480" s="346"/>
    </row>
    <row r="481" spans="3:48" ht="10.9" hidden="1" customHeight="1">
      <c r="C481" s="351">
        <v>6</v>
      </c>
      <c r="D481" s="354" t="s">
        <v>9</v>
      </c>
      <c r="E481" s="357">
        <v>14</v>
      </c>
      <c r="F481" s="357" t="s">
        <v>10</v>
      </c>
      <c r="G481" s="351" t="s">
        <v>23</v>
      </c>
      <c r="H481" s="357"/>
      <c r="I481" s="366" t="s">
        <v>122</v>
      </c>
      <c r="J481" s="367"/>
      <c r="K481" s="368"/>
      <c r="L481" s="375">
        <f t="shared" ref="L481" si="210">IF(AND(I481="△",AU481="●"),2+ROUNDDOWN(($K$247-100)/100,0)*2,0)</f>
        <v>0</v>
      </c>
      <c r="M481" s="376"/>
      <c r="N481" s="376"/>
      <c r="O481" s="376"/>
      <c r="P481" s="376"/>
      <c r="Q481" s="377"/>
      <c r="R481" s="366" t="s">
        <v>45</v>
      </c>
      <c r="S481" s="367"/>
      <c r="T481" s="378"/>
      <c r="U481" s="381">
        <f t="shared" ref="U481" si="211">IF(R481="①",$AL$196,IF(R481="②",$AL$227,0))</f>
        <v>0</v>
      </c>
      <c r="V481" s="382"/>
      <c r="W481" s="383"/>
      <c r="X481" s="348">
        <f t="shared" ref="X481" si="212">IF(I481="○",L481,ROUNDUP(L481*U481,1))</f>
        <v>0</v>
      </c>
      <c r="Y481" s="349"/>
      <c r="Z481" s="349"/>
      <c r="AA481" s="349"/>
      <c r="AB481" s="349"/>
      <c r="AC481" s="350"/>
      <c r="AD481" s="98"/>
      <c r="AU481" s="346" t="str">
        <f t="shared" ref="AU481" si="213">IF(OR(I481="×",AU485="×"),"×","●")</f>
        <v>●</v>
      </c>
      <c r="AV481" s="346" t="str">
        <f t="shared" ref="AV481" si="214">IF(AU481="●",IF(I481="定","-",I481),"-")</f>
        <v>△</v>
      </c>
    </row>
    <row r="482" spans="3:48" ht="10.9" hidden="1" customHeight="1">
      <c r="C482" s="442"/>
      <c r="D482" s="443"/>
      <c r="E482" s="358"/>
      <c r="F482" s="358"/>
      <c r="G482" s="442"/>
      <c r="H482" s="358"/>
      <c r="I482" s="369"/>
      <c r="J482" s="370"/>
      <c r="K482" s="371"/>
      <c r="L482" s="375"/>
      <c r="M482" s="376"/>
      <c r="N482" s="376"/>
      <c r="O482" s="376"/>
      <c r="P482" s="376"/>
      <c r="Q482" s="377"/>
      <c r="R482" s="369"/>
      <c r="S482" s="370"/>
      <c r="T482" s="379"/>
      <c r="U482" s="384"/>
      <c r="V482" s="385"/>
      <c r="W482" s="386"/>
      <c r="X482" s="348"/>
      <c r="Y482" s="349"/>
      <c r="Z482" s="349"/>
      <c r="AA482" s="349"/>
      <c r="AB482" s="349"/>
      <c r="AC482" s="350"/>
      <c r="AD482" s="98"/>
      <c r="AU482" s="346"/>
      <c r="AV482" s="346"/>
    </row>
    <row r="483" spans="3:48" ht="10.9" hidden="1" customHeight="1">
      <c r="C483" s="442"/>
      <c r="D483" s="443"/>
      <c r="E483" s="358"/>
      <c r="F483" s="358"/>
      <c r="G483" s="442"/>
      <c r="H483" s="358"/>
      <c r="I483" s="369"/>
      <c r="J483" s="370"/>
      <c r="K483" s="371"/>
      <c r="L483" s="375"/>
      <c r="M483" s="376"/>
      <c r="N483" s="376"/>
      <c r="O483" s="376"/>
      <c r="P483" s="376"/>
      <c r="Q483" s="377"/>
      <c r="R483" s="369"/>
      <c r="S483" s="370"/>
      <c r="T483" s="379"/>
      <c r="U483" s="384"/>
      <c r="V483" s="385"/>
      <c r="W483" s="386"/>
      <c r="X483" s="348"/>
      <c r="Y483" s="349"/>
      <c r="Z483" s="349"/>
      <c r="AA483" s="349"/>
      <c r="AB483" s="349"/>
      <c r="AC483" s="350"/>
      <c r="AD483" s="98"/>
      <c r="AU483" s="346"/>
      <c r="AV483" s="346"/>
    </row>
    <row r="484" spans="3:48" ht="10.9" hidden="1" customHeight="1">
      <c r="C484" s="353"/>
      <c r="D484" s="356"/>
      <c r="E484" s="359"/>
      <c r="F484" s="359"/>
      <c r="G484" s="353"/>
      <c r="H484" s="359"/>
      <c r="I484" s="372"/>
      <c r="J484" s="373"/>
      <c r="K484" s="374"/>
      <c r="L484" s="375"/>
      <c r="M484" s="376"/>
      <c r="N484" s="376"/>
      <c r="O484" s="376"/>
      <c r="P484" s="376"/>
      <c r="Q484" s="377"/>
      <c r="R484" s="372"/>
      <c r="S484" s="373"/>
      <c r="T484" s="380"/>
      <c r="U484" s="387"/>
      <c r="V484" s="388"/>
      <c r="W484" s="389"/>
      <c r="X484" s="348"/>
      <c r="Y484" s="349"/>
      <c r="Z484" s="349"/>
      <c r="AA484" s="349"/>
      <c r="AB484" s="349"/>
      <c r="AC484" s="350"/>
      <c r="AD484" s="98"/>
      <c r="AU484" s="346"/>
      <c r="AV484" s="346"/>
    </row>
    <row r="485" spans="3:48" ht="10.9" hidden="1" customHeight="1">
      <c r="C485" s="351">
        <v>6</v>
      </c>
      <c r="D485" s="354" t="s">
        <v>9</v>
      </c>
      <c r="E485" s="357">
        <v>15</v>
      </c>
      <c r="F485" s="357" t="s">
        <v>10</v>
      </c>
      <c r="G485" s="351" t="s">
        <v>24</v>
      </c>
      <c r="H485" s="357"/>
      <c r="I485" s="366" t="s">
        <v>125</v>
      </c>
      <c r="J485" s="367"/>
      <c r="K485" s="368"/>
      <c r="L485" s="375">
        <f t="shared" ref="L485" si="215">IF(AND(I485="△",AU485="●"),2+ROUNDDOWN(($K$247-100)/100,0)*2,0)</f>
        <v>0</v>
      </c>
      <c r="M485" s="376"/>
      <c r="N485" s="376"/>
      <c r="O485" s="376"/>
      <c r="P485" s="376"/>
      <c r="Q485" s="377"/>
      <c r="R485" s="366"/>
      <c r="S485" s="367"/>
      <c r="T485" s="378"/>
      <c r="U485" s="381">
        <f t="shared" ref="U485" si="216">IF(R485="①",$AL$196,IF(R485="②",$AL$227,0))</f>
        <v>0</v>
      </c>
      <c r="V485" s="382"/>
      <c r="W485" s="383"/>
      <c r="X485" s="348">
        <f t="shared" ref="X485" si="217">IF(I485="○",L485,ROUNDUP(L485*U485,1))</f>
        <v>0</v>
      </c>
      <c r="Y485" s="349"/>
      <c r="Z485" s="349"/>
      <c r="AA485" s="349"/>
      <c r="AB485" s="349"/>
      <c r="AC485" s="350"/>
      <c r="AD485" s="98"/>
      <c r="AU485" s="346" t="str">
        <f t="shared" ref="AU485" si="218">IF(OR(I485="×",AU489="×"),"×","●")</f>
        <v>●</v>
      </c>
      <c r="AV485" s="346" t="str">
        <f t="shared" ref="AV485" si="219">IF(AU485="●",IF(I485="定","-",I485),"-")</f>
        <v>-</v>
      </c>
    </row>
    <row r="486" spans="3:48" ht="10.9" hidden="1" customHeight="1">
      <c r="C486" s="442"/>
      <c r="D486" s="443"/>
      <c r="E486" s="358"/>
      <c r="F486" s="358"/>
      <c r="G486" s="442"/>
      <c r="H486" s="358"/>
      <c r="I486" s="369"/>
      <c r="J486" s="370"/>
      <c r="K486" s="371"/>
      <c r="L486" s="375"/>
      <c r="M486" s="376"/>
      <c r="N486" s="376"/>
      <c r="O486" s="376"/>
      <c r="P486" s="376"/>
      <c r="Q486" s="377"/>
      <c r="R486" s="369"/>
      <c r="S486" s="370"/>
      <c r="T486" s="379"/>
      <c r="U486" s="384"/>
      <c r="V486" s="385"/>
      <c r="W486" s="386"/>
      <c r="X486" s="348"/>
      <c r="Y486" s="349"/>
      <c r="Z486" s="349"/>
      <c r="AA486" s="349"/>
      <c r="AB486" s="349"/>
      <c r="AC486" s="350"/>
      <c r="AD486" s="98"/>
      <c r="AU486" s="346"/>
      <c r="AV486" s="346"/>
    </row>
    <row r="487" spans="3:48" ht="10.9" hidden="1" customHeight="1">
      <c r="C487" s="442"/>
      <c r="D487" s="443"/>
      <c r="E487" s="358"/>
      <c r="F487" s="358"/>
      <c r="G487" s="442"/>
      <c r="H487" s="358"/>
      <c r="I487" s="369"/>
      <c r="J487" s="370"/>
      <c r="K487" s="371"/>
      <c r="L487" s="375"/>
      <c r="M487" s="376"/>
      <c r="N487" s="376"/>
      <c r="O487" s="376"/>
      <c r="P487" s="376"/>
      <c r="Q487" s="377"/>
      <c r="R487" s="369"/>
      <c r="S487" s="370"/>
      <c r="T487" s="379"/>
      <c r="U487" s="384"/>
      <c r="V487" s="385"/>
      <c r="W487" s="386"/>
      <c r="X487" s="348"/>
      <c r="Y487" s="349"/>
      <c r="Z487" s="349"/>
      <c r="AA487" s="349"/>
      <c r="AB487" s="349"/>
      <c r="AC487" s="350"/>
      <c r="AD487" s="98"/>
      <c r="AU487" s="346"/>
      <c r="AV487" s="346"/>
    </row>
    <row r="488" spans="3:48" ht="10.9" hidden="1" customHeight="1">
      <c r="C488" s="353"/>
      <c r="D488" s="356"/>
      <c r="E488" s="359"/>
      <c r="F488" s="359"/>
      <c r="G488" s="353"/>
      <c r="H488" s="359"/>
      <c r="I488" s="372"/>
      <c r="J488" s="373"/>
      <c r="K488" s="374"/>
      <c r="L488" s="375"/>
      <c r="M488" s="376"/>
      <c r="N488" s="376"/>
      <c r="O488" s="376"/>
      <c r="P488" s="376"/>
      <c r="Q488" s="377"/>
      <c r="R488" s="372"/>
      <c r="S488" s="373"/>
      <c r="T488" s="380"/>
      <c r="U488" s="387"/>
      <c r="V488" s="388"/>
      <c r="W488" s="389"/>
      <c r="X488" s="348"/>
      <c r="Y488" s="349"/>
      <c r="Z488" s="349"/>
      <c r="AA488" s="349"/>
      <c r="AB488" s="349"/>
      <c r="AC488" s="350"/>
      <c r="AD488" s="98"/>
      <c r="AU488" s="346"/>
      <c r="AV488" s="346"/>
    </row>
    <row r="489" spans="3:48" ht="10.9" hidden="1" customHeight="1">
      <c r="C489" s="351">
        <v>6</v>
      </c>
      <c r="D489" s="354" t="s">
        <v>9</v>
      </c>
      <c r="E489" s="357">
        <v>16</v>
      </c>
      <c r="F489" s="357" t="s">
        <v>10</v>
      </c>
      <c r="G489" s="351" t="s">
        <v>25</v>
      </c>
      <c r="H489" s="357"/>
      <c r="I489" s="366" t="s">
        <v>122</v>
      </c>
      <c r="J489" s="367"/>
      <c r="K489" s="368"/>
      <c r="L489" s="375">
        <f t="shared" ref="L489" si="220">IF(AND(I489="△",AU489="●"),2+ROUNDDOWN(($K$247-100)/100,0)*2,0)</f>
        <v>0</v>
      </c>
      <c r="M489" s="376"/>
      <c r="N489" s="376"/>
      <c r="O489" s="376"/>
      <c r="P489" s="376"/>
      <c r="Q489" s="377"/>
      <c r="R489" s="366" t="s">
        <v>45</v>
      </c>
      <c r="S489" s="367"/>
      <c r="T489" s="378"/>
      <c r="U489" s="381">
        <f t="shared" ref="U489" si="221">IF(R489="①",$AL$196,IF(R489="②",$AL$227,0))</f>
        <v>0</v>
      </c>
      <c r="V489" s="382"/>
      <c r="W489" s="383"/>
      <c r="X489" s="348">
        <f t="shared" ref="X489" si="222">IF(I489="○",L489,ROUNDUP(L489*U489,1))</f>
        <v>0</v>
      </c>
      <c r="Y489" s="349"/>
      <c r="Z489" s="349"/>
      <c r="AA489" s="349"/>
      <c r="AB489" s="349"/>
      <c r="AC489" s="350"/>
      <c r="AD489" s="98"/>
      <c r="AU489" s="346" t="str">
        <f t="shared" ref="AU489" si="223">IF(OR(I489="×",AU493="×"),"×","●")</f>
        <v>●</v>
      </c>
      <c r="AV489" s="346" t="str">
        <f t="shared" ref="AV489" si="224">IF(AU489="●",IF(I489="定","-",I489),"-")</f>
        <v>△</v>
      </c>
    </row>
    <row r="490" spans="3:48" ht="10.9" hidden="1" customHeight="1">
      <c r="C490" s="442"/>
      <c r="D490" s="443"/>
      <c r="E490" s="358"/>
      <c r="F490" s="358"/>
      <c r="G490" s="442"/>
      <c r="H490" s="358"/>
      <c r="I490" s="369"/>
      <c r="J490" s="370"/>
      <c r="K490" s="371"/>
      <c r="L490" s="375"/>
      <c r="M490" s="376"/>
      <c r="N490" s="376"/>
      <c r="O490" s="376"/>
      <c r="P490" s="376"/>
      <c r="Q490" s="377"/>
      <c r="R490" s="369"/>
      <c r="S490" s="370"/>
      <c r="T490" s="379"/>
      <c r="U490" s="384"/>
      <c r="V490" s="385"/>
      <c r="W490" s="386"/>
      <c r="X490" s="348"/>
      <c r="Y490" s="349"/>
      <c r="Z490" s="349"/>
      <c r="AA490" s="349"/>
      <c r="AB490" s="349"/>
      <c r="AC490" s="350"/>
      <c r="AD490" s="98"/>
      <c r="AU490" s="346"/>
      <c r="AV490" s="346"/>
    </row>
    <row r="491" spans="3:48" ht="10.9" hidden="1" customHeight="1">
      <c r="C491" s="442"/>
      <c r="D491" s="443"/>
      <c r="E491" s="358"/>
      <c r="F491" s="358"/>
      <c r="G491" s="442"/>
      <c r="H491" s="358"/>
      <c r="I491" s="369"/>
      <c r="J491" s="370"/>
      <c r="K491" s="371"/>
      <c r="L491" s="375"/>
      <c r="M491" s="376"/>
      <c r="N491" s="376"/>
      <c r="O491" s="376"/>
      <c r="P491" s="376"/>
      <c r="Q491" s="377"/>
      <c r="R491" s="369"/>
      <c r="S491" s="370"/>
      <c r="T491" s="379"/>
      <c r="U491" s="384"/>
      <c r="V491" s="385"/>
      <c r="W491" s="386"/>
      <c r="X491" s="348"/>
      <c r="Y491" s="349"/>
      <c r="Z491" s="349"/>
      <c r="AA491" s="349"/>
      <c r="AB491" s="349"/>
      <c r="AC491" s="350"/>
      <c r="AD491" s="98"/>
      <c r="AU491" s="346"/>
      <c r="AV491" s="346"/>
    </row>
    <row r="492" spans="3:48" ht="10.9" hidden="1" customHeight="1">
      <c r="C492" s="353"/>
      <c r="D492" s="356"/>
      <c r="E492" s="359"/>
      <c r="F492" s="359"/>
      <c r="G492" s="353"/>
      <c r="H492" s="359"/>
      <c r="I492" s="372"/>
      <c r="J492" s="373"/>
      <c r="K492" s="374"/>
      <c r="L492" s="375"/>
      <c r="M492" s="376"/>
      <c r="N492" s="376"/>
      <c r="O492" s="376"/>
      <c r="P492" s="376"/>
      <c r="Q492" s="377"/>
      <c r="R492" s="372"/>
      <c r="S492" s="373"/>
      <c r="T492" s="380"/>
      <c r="U492" s="387"/>
      <c r="V492" s="388"/>
      <c r="W492" s="389"/>
      <c r="X492" s="348"/>
      <c r="Y492" s="349"/>
      <c r="Z492" s="349"/>
      <c r="AA492" s="349"/>
      <c r="AB492" s="349"/>
      <c r="AC492" s="350"/>
      <c r="AD492" s="98"/>
      <c r="AU492" s="346"/>
      <c r="AV492" s="346"/>
    </row>
    <row r="493" spans="3:48" ht="10.9" hidden="1" customHeight="1">
      <c r="C493" s="351">
        <v>6</v>
      </c>
      <c r="D493" s="354" t="s">
        <v>9</v>
      </c>
      <c r="E493" s="357">
        <v>17</v>
      </c>
      <c r="F493" s="357" t="s">
        <v>10</v>
      </c>
      <c r="G493" s="351" t="s">
        <v>19</v>
      </c>
      <c r="H493" s="357"/>
      <c r="I493" s="366" t="s">
        <v>122</v>
      </c>
      <c r="J493" s="367"/>
      <c r="K493" s="368"/>
      <c r="L493" s="375">
        <f t="shared" ref="L493" si="225">IF(AND(I493="△",AU493="●"),2+ROUNDDOWN(($K$247-100)/100,0)*2,0)</f>
        <v>0</v>
      </c>
      <c r="M493" s="376"/>
      <c r="N493" s="376"/>
      <c r="O493" s="376"/>
      <c r="P493" s="376"/>
      <c r="Q493" s="377"/>
      <c r="R493" s="366" t="s">
        <v>45</v>
      </c>
      <c r="S493" s="367"/>
      <c r="T493" s="378"/>
      <c r="U493" s="381">
        <f t="shared" ref="U493" si="226">IF(R493="①",$AL$196,IF(R493="②",$AL$227,0))</f>
        <v>0</v>
      </c>
      <c r="V493" s="382"/>
      <c r="W493" s="383"/>
      <c r="X493" s="348">
        <f t="shared" ref="X493" si="227">IF(I493="○",L493,ROUNDUP(L493*U493,1))</f>
        <v>0</v>
      </c>
      <c r="Y493" s="349"/>
      <c r="Z493" s="349"/>
      <c r="AA493" s="349"/>
      <c r="AB493" s="349"/>
      <c r="AC493" s="350"/>
      <c r="AD493" s="98"/>
      <c r="AU493" s="346" t="str">
        <f t="shared" ref="AU493" si="228">IF(OR(I493="×",AU497="×"),"×","●")</f>
        <v>●</v>
      </c>
      <c r="AV493" s="346" t="str">
        <f t="shared" ref="AV493" si="229">IF(AU493="●",IF(I493="定","-",I493),"-")</f>
        <v>△</v>
      </c>
    </row>
    <row r="494" spans="3:48" ht="10.9" hidden="1" customHeight="1">
      <c r="C494" s="442"/>
      <c r="D494" s="443"/>
      <c r="E494" s="358"/>
      <c r="F494" s="358"/>
      <c r="G494" s="442"/>
      <c r="H494" s="358"/>
      <c r="I494" s="369"/>
      <c r="J494" s="370"/>
      <c r="K494" s="371"/>
      <c r="L494" s="375"/>
      <c r="M494" s="376"/>
      <c r="N494" s="376"/>
      <c r="O494" s="376"/>
      <c r="P494" s="376"/>
      <c r="Q494" s="377"/>
      <c r="R494" s="369"/>
      <c r="S494" s="370"/>
      <c r="T494" s="379"/>
      <c r="U494" s="384"/>
      <c r="V494" s="385"/>
      <c r="W494" s="386"/>
      <c r="X494" s="348"/>
      <c r="Y494" s="349"/>
      <c r="Z494" s="349"/>
      <c r="AA494" s="349"/>
      <c r="AB494" s="349"/>
      <c r="AC494" s="350"/>
      <c r="AD494" s="98"/>
      <c r="AU494" s="346"/>
      <c r="AV494" s="346"/>
    </row>
    <row r="495" spans="3:48" ht="10.9" hidden="1" customHeight="1">
      <c r="C495" s="442"/>
      <c r="D495" s="443"/>
      <c r="E495" s="358"/>
      <c r="F495" s="358"/>
      <c r="G495" s="442"/>
      <c r="H495" s="358"/>
      <c r="I495" s="369"/>
      <c r="J495" s="370"/>
      <c r="K495" s="371"/>
      <c r="L495" s="375"/>
      <c r="M495" s="376"/>
      <c r="N495" s="376"/>
      <c r="O495" s="376"/>
      <c r="P495" s="376"/>
      <c r="Q495" s="377"/>
      <c r="R495" s="369"/>
      <c r="S495" s="370"/>
      <c r="T495" s="379"/>
      <c r="U495" s="384"/>
      <c r="V495" s="385"/>
      <c r="W495" s="386"/>
      <c r="X495" s="348"/>
      <c r="Y495" s="349"/>
      <c r="Z495" s="349"/>
      <c r="AA495" s="349"/>
      <c r="AB495" s="349"/>
      <c r="AC495" s="350"/>
      <c r="AD495" s="98"/>
      <c r="AU495" s="346"/>
      <c r="AV495" s="346"/>
    </row>
    <row r="496" spans="3:48" ht="10.9" hidden="1" customHeight="1">
      <c r="C496" s="353"/>
      <c r="D496" s="356"/>
      <c r="E496" s="359"/>
      <c r="F496" s="359"/>
      <c r="G496" s="353"/>
      <c r="H496" s="359"/>
      <c r="I496" s="372"/>
      <c r="J496" s="373"/>
      <c r="K496" s="374"/>
      <c r="L496" s="375"/>
      <c r="M496" s="376"/>
      <c r="N496" s="376"/>
      <c r="O496" s="376"/>
      <c r="P496" s="376"/>
      <c r="Q496" s="377"/>
      <c r="R496" s="372"/>
      <c r="S496" s="373"/>
      <c r="T496" s="380"/>
      <c r="U496" s="387"/>
      <c r="V496" s="388"/>
      <c r="W496" s="389"/>
      <c r="X496" s="348"/>
      <c r="Y496" s="349"/>
      <c r="Z496" s="349"/>
      <c r="AA496" s="349"/>
      <c r="AB496" s="349"/>
      <c r="AC496" s="350"/>
      <c r="AD496" s="98"/>
      <c r="AU496" s="346"/>
      <c r="AV496" s="346"/>
    </row>
    <row r="497" spans="3:48" ht="10.9" hidden="1" customHeight="1">
      <c r="C497" s="351">
        <v>6</v>
      </c>
      <c r="D497" s="354" t="s">
        <v>9</v>
      </c>
      <c r="E497" s="357">
        <v>18</v>
      </c>
      <c r="F497" s="357" t="s">
        <v>10</v>
      </c>
      <c r="G497" s="351" t="s">
        <v>20</v>
      </c>
      <c r="H497" s="357"/>
      <c r="I497" s="366" t="s">
        <v>122</v>
      </c>
      <c r="J497" s="367"/>
      <c r="K497" s="368"/>
      <c r="L497" s="375">
        <f t="shared" ref="L497" si="230">IF(AND(I497="△",AU497="●"),2+ROUNDDOWN(($K$247-100)/100,0)*2,0)</f>
        <v>0</v>
      </c>
      <c r="M497" s="376"/>
      <c r="N497" s="376"/>
      <c r="O497" s="376"/>
      <c r="P497" s="376"/>
      <c r="Q497" s="377"/>
      <c r="R497" s="366" t="s">
        <v>46</v>
      </c>
      <c r="S497" s="367"/>
      <c r="T497" s="378"/>
      <c r="U497" s="381">
        <f t="shared" ref="U497" si="231">IF(R497="①",$AL$196,IF(R497="②",$AL$227,0))</f>
        <v>0</v>
      </c>
      <c r="V497" s="382"/>
      <c r="W497" s="383"/>
      <c r="X497" s="348">
        <f t="shared" ref="X497" si="232">IF(I497="○",L497,ROUNDUP(L497*U497,1))</f>
        <v>0</v>
      </c>
      <c r="Y497" s="349"/>
      <c r="Z497" s="349"/>
      <c r="AA497" s="349"/>
      <c r="AB497" s="349"/>
      <c r="AC497" s="350"/>
      <c r="AD497" s="98"/>
      <c r="AU497" s="346" t="str">
        <f t="shared" ref="AU497" si="233">IF(OR(I497="×",AU501="×"),"×","●")</f>
        <v>●</v>
      </c>
      <c r="AV497" s="346" t="str">
        <f t="shared" ref="AV497" si="234">IF(AU497="●",IF(I497="定","-",I497),"-")</f>
        <v>△</v>
      </c>
    </row>
    <row r="498" spans="3:48" ht="10.9" hidden="1" customHeight="1">
      <c r="C498" s="442"/>
      <c r="D498" s="443"/>
      <c r="E498" s="358"/>
      <c r="F498" s="358"/>
      <c r="G498" s="442"/>
      <c r="H498" s="358"/>
      <c r="I498" s="369"/>
      <c r="J498" s="370"/>
      <c r="K498" s="371"/>
      <c r="L498" s="375"/>
      <c r="M498" s="376"/>
      <c r="N498" s="376"/>
      <c r="O498" s="376"/>
      <c r="P498" s="376"/>
      <c r="Q498" s="377"/>
      <c r="R498" s="369"/>
      <c r="S498" s="370"/>
      <c r="T498" s="379"/>
      <c r="U498" s="384"/>
      <c r="V498" s="385"/>
      <c r="W498" s="386"/>
      <c r="X498" s="348"/>
      <c r="Y498" s="349"/>
      <c r="Z498" s="349"/>
      <c r="AA498" s="349"/>
      <c r="AB498" s="349"/>
      <c r="AC498" s="350"/>
      <c r="AD498" s="98"/>
      <c r="AU498" s="346"/>
      <c r="AV498" s="346"/>
    </row>
    <row r="499" spans="3:48" ht="10.9" hidden="1" customHeight="1">
      <c r="C499" s="442"/>
      <c r="D499" s="443"/>
      <c r="E499" s="358"/>
      <c r="F499" s="358"/>
      <c r="G499" s="442"/>
      <c r="H499" s="358"/>
      <c r="I499" s="369"/>
      <c r="J499" s="370"/>
      <c r="K499" s="371"/>
      <c r="L499" s="375"/>
      <c r="M499" s="376"/>
      <c r="N499" s="376"/>
      <c r="O499" s="376"/>
      <c r="P499" s="376"/>
      <c r="Q499" s="377"/>
      <c r="R499" s="369"/>
      <c r="S499" s="370"/>
      <c r="T499" s="379"/>
      <c r="U499" s="384"/>
      <c r="V499" s="385"/>
      <c r="W499" s="386"/>
      <c r="X499" s="348"/>
      <c r="Y499" s="349"/>
      <c r="Z499" s="349"/>
      <c r="AA499" s="349"/>
      <c r="AB499" s="349"/>
      <c r="AC499" s="350"/>
      <c r="AD499" s="98"/>
      <c r="AU499" s="346"/>
      <c r="AV499" s="346"/>
    </row>
    <row r="500" spans="3:48" ht="10.9" hidden="1" customHeight="1">
      <c r="C500" s="353"/>
      <c r="D500" s="356"/>
      <c r="E500" s="359"/>
      <c r="F500" s="359"/>
      <c r="G500" s="353"/>
      <c r="H500" s="359"/>
      <c r="I500" s="372"/>
      <c r="J500" s="373"/>
      <c r="K500" s="374"/>
      <c r="L500" s="375"/>
      <c r="M500" s="376"/>
      <c r="N500" s="376"/>
      <c r="O500" s="376"/>
      <c r="P500" s="376"/>
      <c r="Q500" s="377"/>
      <c r="R500" s="372"/>
      <c r="S500" s="373"/>
      <c r="T500" s="380"/>
      <c r="U500" s="387"/>
      <c r="V500" s="388"/>
      <c r="W500" s="389"/>
      <c r="X500" s="348"/>
      <c r="Y500" s="349"/>
      <c r="Z500" s="349"/>
      <c r="AA500" s="349"/>
      <c r="AB500" s="349"/>
      <c r="AC500" s="350"/>
      <c r="AD500" s="98"/>
      <c r="AU500" s="346"/>
      <c r="AV500" s="346"/>
    </row>
    <row r="501" spans="3:48" ht="10.9" hidden="1" customHeight="1">
      <c r="C501" s="433">
        <v>6</v>
      </c>
      <c r="D501" s="436" t="s">
        <v>9</v>
      </c>
      <c r="E501" s="439">
        <v>19</v>
      </c>
      <c r="F501" s="439" t="s">
        <v>10</v>
      </c>
      <c r="G501" s="433" t="s">
        <v>21</v>
      </c>
      <c r="H501" s="439"/>
      <c r="I501" s="366" t="s">
        <v>123</v>
      </c>
      <c r="J501" s="367"/>
      <c r="K501" s="368"/>
      <c r="L501" s="375">
        <f>IF(OR(I501="○",I501="△"),IF(AU501="●",2+ROUNDDOWN(($K$247-100)/100,0)*2,0),0)</f>
        <v>0</v>
      </c>
      <c r="M501" s="376"/>
      <c r="N501" s="376"/>
      <c r="O501" s="376"/>
      <c r="P501" s="376"/>
      <c r="Q501" s="377"/>
      <c r="R501" s="366"/>
      <c r="S501" s="367"/>
      <c r="T501" s="378"/>
      <c r="U501" s="381">
        <f t="shared" ref="U501" si="235">IF(R501="①",$AL$196,IF(R501="②",$AL$227,0))</f>
        <v>0</v>
      </c>
      <c r="V501" s="382"/>
      <c r="W501" s="383"/>
      <c r="X501" s="348">
        <f t="shared" ref="X501" si="236">IF(I501="○",L501,ROUNDUP(L501*U501,1))</f>
        <v>0</v>
      </c>
      <c r="Y501" s="349"/>
      <c r="Z501" s="349"/>
      <c r="AA501" s="349"/>
      <c r="AB501" s="349"/>
      <c r="AC501" s="350"/>
      <c r="AD501" s="98"/>
      <c r="AU501" s="346" t="str">
        <f>IF(OR(I501="×",AU505="×"),"×","●")</f>
        <v>●</v>
      </c>
      <c r="AV501" s="346" t="str">
        <f t="shared" ref="AV501" si="237">IF(AU501="●",IF(I501="定","-",I501),"-")</f>
        <v>○</v>
      </c>
    </row>
    <row r="502" spans="3:48" ht="10.9" hidden="1" customHeight="1">
      <c r="C502" s="434"/>
      <c r="D502" s="437"/>
      <c r="E502" s="440"/>
      <c r="F502" s="440"/>
      <c r="G502" s="434"/>
      <c r="H502" s="440"/>
      <c r="I502" s="369"/>
      <c r="J502" s="370"/>
      <c r="K502" s="371"/>
      <c r="L502" s="375"/>
      <c r="M502" s="376"/>
      <c r="N502" s="376"/>
      <c r="O502" s="376"/>
      <c r="P502" s="376"/>
      <c r="Q502" s="377"/>
      <c r="R502" s="369"/>
      <c r="S502" s="370"/>
      <c r="T502" s="379"/>
      <c r="U502" s="384"/>
      <c r="V502" s="385"/>
      <c r="W502" s="386"/>
      <c r="X502" s="348"/>
      <c r="Y502" s="349"/>
      <c r="Z502" s="349"/>
      <c r="AA502" s="349"/>
      <c r="AB502" s="349"/>
      <c r="AC502" s="350"/>
      <c r="AD502" s="98"/>
      <c r="AU502" s="346"/>
      <c r="AV502" s="346"/>
    </row>
    <row r="503" spans="3:48" ht="10.9" hidden="1" customHeight="1">
      <c r="C503" s="434"/>
      <c r="D503" s="437"/>
      <c r="E503" s="440"/>
      <c r="F503" s="440"/>
      <c r="G503" s="434"/>
      <c r="H503" s="440"/>
      <c r="I503" s="369"/>
      <c r="J503" s="370"/>
      <c r="K503" s="371"/>
      <c r="L503" s="375"/>
      <c r="M503" s="376"/>
      <c r="N503" s="376"/>
      <c r="O503" s="376"/>
      <c r="P503" s="376"/>
      <c r="Q503" s="377"/>
      <c r="R503" s="369"/>
      <c r="S503" s="370"/>
      <c r="T503" s="379"/>
      <c r="U503" s="384"/>
      <c r="V503" s="385"/>
      <c r="W503" s="386"/>
      <c r="X503" s="348"/>
      <c r="Y503" s="349"/>
      <c r="Z503" s="349"/>
      <c r="AA503" s="349"/>
      <c r="AB503" s="349"/>
      <c r="AC503" s="350"/>
      <c r="AD503" s="98"/>
      <c r="AU503" s="346"/>
      <c r="AV503" s="346"/>
    </row>
    <row r="504" spans="3:48" ht="10.9" hidden="1" customHeight="1">
      <c r="C504" s="444"/>
      <c r="D504" s="445"/>
      <c r="E504" s="446"/>
      <c r="F504" s="446"/>
      <c r="G504" s="444"/>
      <c r="H504" s="446"/>
      <c r="I504" s="372"/>
      <c r="J504" s="373"/>
      <c r="K504" s="374"/>
      <c r="L504" s="375"/>
      <c r="M504" s="376"/>
      <c r="N504" s="376"/>
      <c r="O504" s="376"/>
      <c r="P504" s="376"/>
      <c r="Q504" s="377"/>
      <c r="R504" s="372"/>
      <c r="S504" s="373"/>
      <c r="T504" s="380"/>
      <c r="U504" s="387"/>
      <c r="V504" s="388"/>
      <c r="W504" s="389"/>
      <c r="X504" s="348"/>
      <c r="Y504" s="349"/>
      <c r="Z504" s="349"/>
      <c r="AA504" s="349"/>
      <c r="AB504" s="349"/>
      <c r="AC504" s="350"/>
      <c r="AD504" s="98"/>
      <c r="AU504" s="346"/>
      <c r="AV504" s="346"/>
    </row>
    <row r="505" spans="3:48" ht="10.9" hidden="1" customHeight="1">
      <c r="C505" s="433">
        <v>6</v>
      </c>
      <c r="D505" s="436" t="s">
        <v>9</v>
      </c>
      <c r="E505" s="439">
        <v>20</v>
      </c>
      <c r="F505" s="439" t="s">
        <v>10</v>
      </c>
      <c r="G505" s="433" t="s">
        <v>22</v>
      </c>
      <c r="H505" s="439"/>
      <c r="I505" s="366" t="s">
        <v>123</v>
      </c>
      <c r="J505" s="367"/>
      <c r="K505" s="368"/>
      <c r="L505" s="375">
        <f>IF(OR(I505="○",I505="△"),IF(AU505="●",2+ROUNDDOWN(($K$247-100)/100,0)*2,0),0)</f>
        <v>0</v>
      </c>
      <c r="M505" s="376"/>
      <c r="N505" s="376"/>
      <c r="O505" s="376"/>
      <c r="P505" s="376"/>
      <c r="Q505" s="377"/>
      <c r="R505" s="366"/>
      <c r="S505" s="367"/>
      <c r="T505" s="378"/>
      <c r="U505" s="381">
        <f t="shared" ref="U505" si="238">IF(R505="①",$AL$196,IF(R505="②",$AL$227,0))</f>
        <v>0</v>
      </c>
      <c r="V505" s="382"/>
      <c r="W505" s="383"/>
      <c r="X505" s="348">
        <f t="shared" ref="X505" si="239">IF(I505="○",L505,ROUNDUP(L505*U505,1))</f>
        <v>0</v>
      </c>
      <c r="Y505" s="349"/>
      <c r="Z505" s="349"/>
      <c r="AA505" s="349"/>
      <c r="AB505" s="349"/>
      <c r="AC505" s="350"/>
      <c r="AD505" s="98"/>
      <c r="AU505" s="346" t="str">
        <f>IF(I505="×","×","●")</f>
        <v>●</v>
      </c>
      <c r="AV505" s="346" t="str">
        <f t="shared" ref="AV505" si="240">IF(AU505="●",IF(I505="定","-",I505),"-")</f>
        <v>○</v>
      </c>
    </row>
    <row r="506" spans="3:48" ht="10.9" hidden="1" customHeight="1">
      <c r="C506" s="434"/>
      <c r="D506" s="437"/>
      <c r="E506" s="440"/>
      <c r="F506" s="440"/>
      <c r="G506" s="434"/>
      <c r="H506" s="440"/>
      <c r="I506" s="369"/>
      <c r="J506" s="370"/>
      <c r="K506" s="371"/>
      <c r="L506" s="375"/>
      <c r="M506" s="376"/>
      <c r="N506" s="376"/>
      <c r="O506" s="376"/>
      <c r="P506" s="376"/>
      <c r="Q506" s="377"/>
      <c r="R506" s="369"/>
      <c r="S506" s="370"/>
      <c r="T506" s="379"/>
      <c r="U506" s="384"/>
      <c r="V506" s="385"/>
      <c r="W506" s="386"/>
      <c r="X506" s="348"/>
      <c r="Y506" s="349"/>
      <c r="Z506" s="349"/>
      <c r="AA506" s="349"/>
      <c r="AB506" s="349"/>
      <c r="AC506" s="350"/>
      <c r="AD506" s="98"/>
      <c r="AU506" s="346"/>
      <c r="AV506" s="346"/>
    </row>
    <row r="507" spans="3:48" ht="10.9" hidden="1" customHeight="1">
      <c r="C507" s="434"/>
      <c r="D507" s="437"/>
      <c r="E507" s="440"/>
      <c r="F507" s="440"/>
      <c r="G507" s="434"/>
      <c r="H507" s="440"/>
      <c r="I507" s="369"/>
      <c r="J507" s="370"/>
      <c r="K507" s="371"/>
      <c r="L507" s="375"/>
      <c r="M507" s="376"/>
      <c r="N507" s="376"/>
      <c r="O507" s="376"/>
      <c r="P507" s="376"/>
      <c r="Q507" s="377"/>
      <c r="R507" s="369"/>
      <c r="S507" s="370"/>
      <c r="T507" s="379"/>
      <c r="U507" s="384"/>
      <c r="V507" s="385"/>
      <c r="W507" s="386"/>
      <c r="X507" s="348"/>
      <c r="Y507" s="349"/>
      <c r="Z507" s="349"/>
      <c r="AA507" s="349"/>
      <c r="AB507" s="349"/>
      <c r="AC507" s="350"/>
      <c r="AD507" s="98"/>
      <c r="AU507" s="346"/>
      <c r="AV507" s="346"/>
    </row>
    <row r="508" spans="3:48" ht="10.9" hidden="1" customHeight="1" thickBot="1">
      <c r="C508" s="435"/>
      <c r="D508" s="438"/>
      <c r="E508" s="441"/>
      <c r="F508" s="441"/>
      <c r="G508" s="435"/>
      <c r="H508" s="441"/>
      <c r="I508" s="409"/>
      <c r="J508" s="410"/>
      <c r="K508" s="411"/>
      <c r="L508" s="415"/>
      <c r="M508" s="416"/>
      <c r="N508" s="416"/>
      <c r="O508" s="416"/>
      <c r="P508" s="416"/>
      <c r="Q508" s="417"/>
      <c r="R508" s="409"/>
      <c r="S508" s="410"/>
      <c r="T508" s="419"/>
      <c r="U508" s="423"/>
      <c r="V508" s="424"/>
      <c r="W508" s="425"/>
      <c r="X508" s="393"/>
      <c r="Y508" s="394"/>
      <c r="Z508" s="394"/>
      <c r="AA508" s="394"/>
      <c r="AB508" s="394"/>
      <c r="AC508" s="395"/>
      <c r="AD508" s="98"/>
      <c r="AU508" s="347"/>
      <c r="AV508" s="347"/>
    </row>
    <row r="509" spans="3:48" ht="10.9" hidden="1" customHeight="1" thickTop="1">
      <c r="C509" s="352">
        <v>6</v>
      </c>
      <c r="D509" s="355" t="s">
        <v>9</v>
      </c>
      <c r="E509" s="358">
        <v>21</v>
      </c>
      <c r="F509" s="361" t="s">
        <v>10</v>
      </c>
      <c r="G509" s="352" t="s">
        <v>23</v>
      </c>
      <c r="H509" s="364"/>
      <c r="I509" s="369" t="s">
        <v>304</v>
      </c>
      <c r="J509" s="370"/>
      <c r="K509" s="371"/>
      <c r="L509" s="430">
        <f t="shared" ref="L509" si="241">IF(AND(I509="△",AU509="●"),2+ROUNDDOWN(($K$247-100)/100,0)*2,0)</f>
        <v>0</v>
      </c>
      <c r="M509" s="431"/>
      <c r="N509" s="431"/>
      <c r="O509" s="431"/>
      <c r="P509" s="431"/>
      <c r="Q509" s="432"/>
      <c r="R509" s="369"/>
      <c r="S509" s="370"/>
      <c r="T509" s="379"/>
      <c r="U509" s="384">
        <f>IF(R509="①",$AL$199,IF(R509="②",$AL$230,0))</f>
        <v>0</v>
      </c>
      <c r="V509" s="385"/>
      <c r="W509" s="386"/>
      <c r="X509" s="390">
        <f t="shared" ref="X509" si="242">IF(I509="○",L509,ROUNDUP(L509*U509,1))</f>
        <v>0</v>
      </c>
      <c r="Y509" s="391"/>
      <c r="Z509" s="391"/>
      <c r="AA509" s="391"/>
      <c r="AB509" s="391"/>
      <c r="AC509" s="392"/>
      <c r="AD509" s="98"/>
      <c r="AU509" s="346" t="str">
        <f t="shared" ref="AU509" si="243">IF(OR(I509="×",AU513="×"),"×","●")</f>
        <v>●</v>
      </c>
      <c r="AV509" s="346" t="str">
        <f t="shared" ref="AV509" si="244">IF(AU509="●",IF(I509="定","-",I509),"-")</f>
        <v>※</v>
      </c>
    </row>
    <row r="510" spans="3:48" ht="10.9" hidden="1" customHeight="1">
      <c r="C510" s="352"/>
      <c r="D510" s="355"/>
      <c r="E510" s="358"/>
      <c r="F510" s="361"/>
      <c r="G510" s="352"/>
      <c r="H510" s="364"/>
      <c r="I510" s="369"/>
      <c r="J510" s="370"/>
      <c r="K510" s="371"/>
      <c r="L510" s="375"/>
      <c r="M510" s="376"/>
      <c r="N510" s="376"/>
      <c r="O510" s="376"/>
      <c r="P510" s="376"/>
      <c r="Q510" s="377"/>
      <c r="R510" s="369"/>
      <c r="S510" s="370"/>
      <c r="T510" s="379"/>
      <c r="U510" s="384"/>
      <c r="V510" s="385"/>
      <c r="W510" s="386"/>
      <c r="X510" s="348"/>
      <c r="Y510" s="349"/>
      <c r="Z510" s="349"/>
      <c r="AA510" s="349"/>
      <c r="AB510" s="349"/>
      <c r="AC510" s="350"/>
      <c r="AD510" s="98"/>
      <c r="AU510" s="346"/>
      <c r="AV510" s="346"/>
    </row>
    <row r="511" spans="3:48" ht="10.9" hidden="1" customHeight="1">
      <c r="C511" s="352"/>
      <c r="D511" s="355"/>
      <c r="E511" s="358"/>
      <c r="F511" s="361"/>
      <c r="G511" s="352"/>
      <c r="H511" s="364"/>
      <c r="I511" s="369"/>
      <c r="J511" s="370"/>
      <c r="K511" s="371"/>
      <c r="L511" s="375"/>
      <c r="M511" s="376"/>
      <c r="N511" s="376"/>
      <c r="O511" s="376"/>
      <c r="P511" s="376"/>
      <c r="Q511" s="377"/>
      <c r="R511" s="369"/>
      <c r="S511" s="370"/>
      <c r="T511" s="379"/>
      <c r="U511" s="384"/>
      <c r="V511" s="385"/>
      <c r="W511" s="386"/>
      <c r="X511" s="348"/>
      <c r="Y511" s="349"/>
      <c r="Z511" s="349"/>
      <c r="AA511" s="349"/>
      <c r="AB511" s="349"/>
      <c r="AC511" s="350"/>
      <c r="AD511" s="98"/>
      <c r="AU511" s="346"/>
      <c r="AV511" s="346"/>
    </row>
    <row r="512" spans="3:48" ht="10.9" hidden="1" customHeight="1">
      <c r="C512" s="353"/>
      <c r="D512" s="356"/>
      <c r="E512" s="359"/>
      <c r="F512" s="362"/>
      <c r="G512" s="353"/>
      <c r="H512" s="365"/>
      <c r="I512" s="372"/>
      <c r="J512" s="373"/>
      <c r="K512" s="374"/>
      <c r="L512" s="375"/>
      <c r="M512" s="376"/>
      <c r="N512" s="376"/>
      <c r="O512" s="376"/>
      <c r="P512" s="376"/>
      <c r="Q512" s="377"/>
      <c r="R512" s="372"/>
      <c r="S512" s="373"/>
      <c r="T512" s="380"/>
      <c r="U512" s="387"/>
      <c r="V512" s="388"/>
      <c r="W512" s="389"/>
      <c r="X512" s="348"/>
      <c r="Y512" s="349"/>
      <c r="Z512" s="349"/>
      <c r="AA512" s="349"/>
      <c r="AB512" s="349"/>
      <c r="AC512" s="350"/>
      <c r="AD512" s="98"/>
      <c r="AU512" s="346"/>
      <c r="AV512" s="346"/>
    </row>
    <row r="513" spans="3:48" ht="10.9" hidden="1" customHeight="1">
      <c r="C513" s="351">
        <v>6</v>
      </c>
      <c r="D513" s="354" t="s">
        <v>9</v>
      </c>
      <c r="E513" s="357">
        <v>22</v>
      </c>
      <c r="F513" s="360" t="s">
        <v>10</v>
      </c>
      <c r="G513" s="351" t="s">
        <v>24</v>
      </c>
      <c r="H513" s="363"/>
      <c r="I513" s="366" t="s">
        <v>125</v>
      </c>
      <c r="J513" s="367"/>
      <c r="K513" s="368"/>
      <c r="L513" s="375">
        <f t="shared" ref="L513" si="245">IF(AND(I513="△",AU513="●"),2+ROUNDDOWN(($K$247-100)/100,0)*2,0)</f>
        <v>0</v>
      </c>
      <c r="M513" s="376"/>
      <c r="N513" s="376"/>
      <c r="O513" s="376"/>
      <c r="P513" s="376"/>
      <c r="Q513" s="377"/>
      <c r="R513" s="366"/>
      <c r="S513" s="367"/>
      <c r="T513" s="378"/>
      <c r="U513" s="381">
        <f t="shared" ref="U513" si="246">IF(R513="①",$AL$199,IF(R513="②",$AL$230,0))</f>
        <v>0</v>
      </c>
      <c r="V513" s="382"/>
      <c r="W513" s="383"/>
      <c r="X513" s="348">
        <f t="shared" ref="X513" si="247">IF(I513="○",L513,ROUNDUP(L513*U513,1))</f>
        <v>0</v>
      </c>
      <c r="Y513" s="349"/>
      <c r="Z513" s="349"/>
      <c r="AA513" s="349"/>
      <c r="AB513" s="349"/>
      <c r="AC513" s="350"/>
      <c r="AD513" s="98"/>
      <c r="AU513" s="346" t="str">
        <f t="shared" ref="AU513" si="248">IF(OR(I513="×",AU517="×"),"×","●")</f>
        <v>●</v>
      </c>
      <c r="AV513" s="346" t="str">
        <f t="shared" ref="AV513" si="249">IF(AU513="●",IF(I513="定","-",I513),"-")</f>
        <v>-</v>
      </c>
    </row>
    <row r="514" spans="3:48" ht="10.9" hidden="1" customHeight="1">
      <c r="C514" s="352"/>
      <c r="D514" s="355"/>
      <c r="E514" s="358"/>
      <c r="F514" s="361"/>
      <c r="G514" s="352"/>
      <c r="H514" s="364"/>
      <c r="I514" s="369"/>
      <c r="J514" s="370"/>
      <c r="K514" s="371"/>
      <c r="L514" s="375"/>
      <c r="M514" s="376"/>
      <c r="N514" s="376"/>
      <c r="O514" s="376"/>
      <c r="P514" s="376"/>
      <c r="Q514" s="377"/>
      <c r="R514" s="369"/>
      <c r="S514" s="370"/>
      <c r="T514" s="379"/>
      <c r="U514" s="384"/>
      <c r="V514" s="385"/>
      <c r="W514" s="386"/>
      <c r="X514" s="348"/>
      <c r="Y514" s="349"/>
      <c r="Z514" s="349"/>
      <c r="AA514" s="349"/>
      <c r="AB514" s="349"/>
      <c r="AC514" s="350"/>
      <c r="AD514" s="98"/>
      <c r="AU514" s="346"/>
      <c r="AV514" s="346"/>
    </row>
    <row r="515" spans="3:48" ht="10.9" hidden="1" customHeight="1">
      <c r="C515" s="352"/>
      <c r="D515" s="355"/>
      <c r="E515" s="358"/>
      <c r="F515" s="361"/>
      <c r="G515" s="352"/>
      <c r="H515" s="364"/>
      <c r="I515" s="369"/>
      <c r="J515" s="370"/>
      <c r="K515" s="371"/>
      <c r="L515" s="375"/>
      <c r="M515" s="376"/>
      <c r="N515" s="376"/>
      <c r="O515" s="376"/>
      <c r="P515" s="376"/>
      <c r="Q515" s="377"/>
      <c r="R515" s="369"/>
      <c r="S515" s="370"/>
      <c r="T515" s="379"/>
      <c r="U515" s="384"/>
      <c r="V515" s="385"/>
      <c r="W515" s="386"/>
      <c r="X515" s="348"/>
      <c r="Y515" s="349"/>
      <c r="Z515" s="349"/>
      <c r="AA515" s="349"/>
      <c r="AB515" s="349"/>
      <c r="AC515" s="350"/>
      <c r="AD515" s="98"/>
      <c r="AU515" s="346"/>
      <c r="AV515" s="346"/>
    </row>
    <row r="516" spans="3:48" ht="10.9" hidden="1" customHeight="1">
      <c r="C516" s="353"/>
      <c r="D516" s="356"/>
      <c r="E516" s="359"/>
      <c r="F516" s="362"/>
      <c r="G516" s="353"/>
      <c r="H516" s="365"/>
      <c r="I516" s="372"/>
      <c r="J516" s="373"/>
      <c r="K516" s="374"/>
      <c r="L516" s="375"/>
      <c r="M516" s="376"/>
      <c r="N516" s="376"/>
      <c r="O516" s="376"/>
      <c r="P516" s="376"/>
      <c r="Q516" s="377"/>
      <c r="R516" s="372"/>
      <c r="S516" s="373"/>
      <c r="T516" s="380"/>
      <c r="U516" s="387"/>
      <c r="V516" s="388"/>
      <c r="W516" s="389"/>
      <c r="X516" s="348"/>
      <c r="Y516" s="349"/>
      <c r="Z516" s="349"/>
      <c r="AA516" s="349"/>
      <c r="AB516" s="349"/>
      <c r="AC516" s="350"/>
      <c r="AD516" s="98"/>
      <c r="AU516" s="346"/>
      <c r="AV516" s="346"/>
    </row>
    <row r="517" spans="3:48" ht="10.9" hidden="1" customHeight="1">
      <c r="C517" s="351">
        <v>6</v>
      </c>
      <c r="D517" s="354" t="s">
        <v>9</v>
      </c>
      <c r="E517" s="357">
        <v>23</v>
      </c>
      <c r="F517" s="360" t="s">
        <v>10</v>
      </c>
      <c r="G517" s="351" t="s">
        <v>25</v>
      </c>
      <c r="H517" s="363"/>
      <c r="I517" s="366" t="s">
        <v>304</v>
      </c>
      <c r="J517" s="367"/>
      <c r="K517" s="368"/>
      <c r="L517" s="375">
        <f t="shared" ref="L517" si="250">IF(AND(I517="△",AU517="●"),2+ROUNDDOWN(($K$247-100)/100,0)*2,0)</f>
        <v>0</v>
      </c>
      <c r="M517" s="376"/>
      <c r="N517" s="376"/>
      <c r="O517" s="376"/>
      <c r="P517" s="376"/>
      <c r="Q517" s="377"/>
      <c r="R517" s="366"/>
      <c r="S517" s="367"/>
      <c r="T517" s="378"/>
      <c r="U517" s="381">
        <f t="shared" ref="U517" si="251">IF(R517="①",$AL$199,IF(R517="②",$AL$230,0))</f>
        <v>0</v>
      </c>
      <c r="V517" s="382"/>
      <c r="W517" s="383"/>
      <c r="X517" s="348">
        <f t="shared" ref="X517" si="252">IF(I517="○",L517,ROUNDUP(L517*U517,1))</f>
        <v>0</v>
      </c>
      <c r="Y517" s="349"/>
      <c r="Z517" s="349"/>
      <c r="AA517" s="349"/>
      <c r="AB517" s="349"/>
      <c r="AC517" s="350"/>
      <c r="AD517" s="98"/>
      <c r="AU517" s="346" t="str">
        <f t="shared" ref="AU517" si="253">IF(OR(I517="×",AU521="×"),"×","●")</f>
        <v>●</v>
      </c>
      <c r="AV517" s="346" t="str">
        <f t="shared" ref="AV517" si="254">IF(AU517="●",IF(I517="定","-",I517),"-")</f>
        <v>※</v>
      </c>
    </row>
    <row r="518" spans="3:48" ht="10.9" hidden="1" customHeight="1">
      <c r="C518" s="352"/>
      <c r="D518" s="355"/>
      <c r="E518" s="358"/>
      <c r="F518" s="361"/>
      <c r="G518" s="352"/>
      <c r="H518" s="364"/>
      <c r="I518" s="369"/>
      <c r="J518" s="370"/>
      <c r="K518" s="371"/>
      <c r="L518" s="375"/>
      <c r="M518" s="376"/>
      <c r="N518" s="376"/>
      <c r="O518" s="376"/>
      <c r="P518" s="376"/>
      <c r="Q518" s="377"/>
      <c r="R518" s="369"/>
      <c r="S518" s="370"/>
      <c r="T518" s="379"/>
      <c r="U518" s="384"/>
      <c r="V518" s="385"/>
      <c r="W518" s="386"/>
      <c r="X518" s="348"/>
      <c r="Y518" s="349"/>
      <c r="Z518" s="349"/>
      <c r="AA518" s="349"/>
      <c r="AB518" s="349"/>
      <c r="AC518" s="350"/>
      <c r="AD518" s="98"/>
      <c r="AU518" s="346"/>
      <c r="AV518" s="346"/>
    </row>
    <row r="519" spans="3:48" ht="10.9" hidden="1" customHeight="1">
      <c r="C519" s="352"/>
      <c r="D519" s="355"/>
      <c r="E519" s="358"/>
      <c r="F519" s="361"/>
      <c r="G519" s="352"/>
      <c r="H519" s="364"/>
      <c r="I519" s="369"/>
      <c r="J519" s="370"/>
      <c r="K519" s="371"/>
      <c r="L519" s="375"/>
      <c r="M519" s="376"/>
      <c r="N519" s="376"/>
      <c r="O519" s="376"/>
      <c r="P519" s="376"/>
      <c r="Q519" s="377"/>
      <c r="R519" s="369"/>
      <c r="S519" s="370"/>
      <c r="T519" s="379"/>
      <c r="U519" s="384"/>
      <c r="V519" s="385"/>
      <c r="W519" s="386"/>
      <c r="X519" s="348"/>
      <c r="Y519" s="349"/>
      <c r="Z519" s="349"/>
      <c r="AA519" s="349"/>
      <c r="AB519" s="349"/>
      <c r="AC519" s="350"/>
      <c r="AD519" s="98"/>
      <c r="AU519" s="346"/>
      <c r="AV519" s="346"/>
    </row>
    <row r="520" spans="3:48" ht="10.9" hidden="1" customHeight="1">
      <c r="C520" s="353"/>
      <c r="D520" s="356"/>
      <c r="E520" s="359"/>
      <c r="F520" s="362"/>
      <c r="G520" s="353"/>
      <c r="H520" s="365"/>
      <c r="I520" s="372"/>
      <c r="J520" s="373"/>
      <c r="K520" s="374"/>
      <c r="L520" s="375"/>
      <c r="M520" s="376"/>
      <c r="N520" s="376"/>
      <c r="O520" s="376"/>
      <c r="P520" s="376"/>
      <c r="Q520" s="377"/>
      <c r="R520" s="372"/>
      <c r="S520" s="373"/>
      <c r="T520" s="380"/>
      <c r="U520" s="387"/>
      <c r="V520" s="388"/>
      <c r="W520" s="389"/>
      <c r="X520" s="348"/>
      <c r="Y520" s="349"/>
      <c r="Z520" s="349"/>
      <c r="AA520" s="349"/>
      <c r="AB520" s="349"/>
      <c r="AC520" s="350"/>
      <c r="AD520" s="98"/>
      <c r="AU520" s="346"/>
      <c r="AV520" s="346"/>
    </row>
    <row r="521" spans="3:48" ht="10.9" hidden="1" customHeight="1">
      <c r="C521" s="351">
        <v>6</v>
      </c>
      <c r="D521" s="354" t="s">
        <v>9</v>
      </c>
      <c r="E521" s="357">
        <v>24</v>
      </c>
      <c r="F521" s="360" t="s">
        <v>10</v>
      </c>
      <c r="G521" s="351" t="s">
        <v>19</v>
      </c>
      <c r="H521" s="363"/>
      <c r="I521" s="366" t="s">
        <v>304</v>
      </c>
      <c r="J521" s="367"/>
      <c r="K521" s="368"/>
      <c r="L521" s="375">
        <f t="shared" ref="L521" si="255">IF(AND(I521="△",AU521="●"),2+ROUNDDOWN(($K$247-100)/100,0)*2,0)</f>
        <v>0</v>
      </c>
      <c r="M521" s="376"/>
      <c r="N521" s="376"/>
      <c r="O521" s="376"/>
      <c r="P521" s="376"/>
      <c r="Q521" s="377"/>
      <c r="R521" s="366"/>
      <c r="S521" s="367"/>
      <c r="T521" s="378"/>
      <c r="U521" s="381">
        <f t="shared" ref="U521" si="256">IF(R521="①",$AL$199,IF(R521="②",$AL$230,0))</f>
        <v>0</v>
      </c>
      <c r="V521" s="382"/>
      <c r="W521" s="383"/>
      <c r="X521" s="348">
        <f t="shared" ref="X521" si="257">IF(I521="○",L521,ROUNDUP(L521*U521,1))</f>
        <v>0</v>
      </c>
      <c r="Y521" s="349"/>
      <c r="Z521" s="349"/>
      <c r="AA521" s="349"/>
      <c r="AB521" s="349"/>
      <c r="AC521" s="350"/>
      <c r="AD521" s="98"/>
      <c r="AU521" s="346" t="str">
        <f t="shared" ref="AU521" si="258">IF(OR(I521="×",AU525="×"),"×","●")</f>
        <v>●</v>
      </c>
      <c r="AV521" s="346" t="str">
        <f t="shared" ref="AV521" si="259">IF(AU521="●",IF(I521="定","-",I521),"-")</f>
        <v>※</v>
      </c>
    </row>
    <row r="522" spans="3:48" ht="10.9" hidden="1" customHeight="1">
      <c r="C522" s="352"/>
      <c r="D522" s="355"/>
      <c r="E522" s="358"/>
      <c r="F522" s="361"/>
      <c r="G522" s="352"/>
      <c r="H522" s="364"/>
      <c r="I522" s="369"/>
      <c r="J522" s="370"/>
      <c r="K522" s="371"/>
      <c r="L522" s="375"/>
      <c r="M522" s="376"/>
      <c r="N522" s="376"/>
      <c r="O522" s="376"/>
      <c r="P522" s="376"/>
      <c r="Q522" s="377"/>
      <c r="R522" s="369"/>
      <c r="S522" s="370"/>
      <c r="T522" s="379"/>
      <c r="U522" s="384"/>
      <c r="V522" s="385"/>
      <c r="W522" s="386"/>
      <c r="X522" s="348"/>
      <c r="Y522" s="349"/>
      <c r="Z522" s="349"/>
      <c r="AA522" s="349"/>
      <c r="AB522" s="349"/>
      <c r="AC522" s="350"/>
      <c r="AD522" s="98"/>
      <c r="AU522" s="346"/>
      <c r="AV522" s="346"/>
    </row>
    <row r="523" spans="3:48" ht="10.9" hidden="1" customHeight="1">
      <c r="C523" s="352"/>
      <c r="D523" s="355"/>
      <c r="E523" s="358"/>
      <c r="F523" s="361"/>
      <c r="G523" s="352"/>
      <c r="H523" s="364"/>
      <c r="I523" s="369"/>
      <c r="J523" s="370"/>
      <c r="K523" s="371"/>
      <c r="L523" s="375"/>
      <c r="M523" s="376"/>
      <c r="N523" s="376"/>
      <c r="O523" s="376"/>
      <c r="P523" s="376"/>
      <c r="Q523" s="377"/>
      <c r="R523" s="369"/>
      <c r="S523" s="370"/>
      <c r="T523" s="379"/>
      <c r="U523" s="384"/>
      <c r="V523" s="385"/>
      <c r="W523" s="386"/>
      <c r="X523" s="348"/>
      <c r="Y523" s="349"/>
      <c r="Z523" s="349"/>
      <c r="AA523" s="349"/>
      <c r="AB523" s="349"/>
      <c r="AC523" s="350"/>
      <c r="AD523" s="98"/>
      <c r="AU523" s="346"/>
      <c r="AV523" s="346"/>
    </row>
    <row r="524" spans="3:48" ht="10.9" hidden="1" customHeight="1">
      <c r="C524" s="353"/>
      <c r="D524" s="356"/>
      <c r="E524" s="359"/>
      <c r="F524" s="362"/>
      <c r="G524" s="353"/>
      <c r="H524" s="365"/>
      <c r="I524" s="372"/>
      <c r="J524" s="373"/>
      <c r="K524" s="374"/>
      <c r="L524" s="375"/>
      <c r="M524" s="376"/>
      <c r="N524" s="376"/>
      <c r="O524" s="376"/>
      <c r="P524" s="376"/>
      <c r="Q524" s="377"/>
      <c r="R524" s="372"/>
      <c r="S524" s="373"/>
      <c r="T524" s="380"/>
      <c r="U524" s="387"/>
      <c r="V524" s="388"/>
      <c r="W524" s="389"/>
      <c r="X524" s="348"/>
      <c r="Y524" s="349"/>
      <c r="Z524" s="349"/>
      <c r="AA524" s="349"/>
      <c r="AB524" s="349"/>
      <c r="AC524" s="350"/>
      <c r="AD524" s="98"/>
      <c r="AU524" s="346"/>
      <c r="AV524" s="346"/>
    </row>
    <row r="525" spans="3:48" ht="10.9" hidden="1" customHeight="1">
      <c r="C525" s="351">
        <v>6</v>
      </c>
      <c r="D525" s="354" t="s">
        <v>9</v>
      </c>
      <c r="E525" s="357">
        <v>25</v>
      </c>
      <c r="F525" s="360" t="s">
        <v>10</v>
      </c>
      <c r="G525" s="351" t="s">
        <v>20</v>
      </c>
      <c r="H525" s="363"/>
      <c r="I525" s="366" t="s">
        <v>304</v>
      </c>
      <c r="J525" s="367"/>
      <c r="K525" s="368"/>
      <c r="L525" s="375">
        <f t="shared" ref="L525" si="260">IF(AND(I525="△",AU525="●"),2+ROUNDDOWN(($K$247-100)/100,0)*2,0)</f>
        <v>0</v>
      </c>
      <c r="M525" s="376"/>
      <c r="N525" s="376"/>
      <c r="O525" s="376"/>
      <c r="P525" s="376"/>
      <c r="Q525" s="377"/>
      <c r="R525" s="366"/>
      <c r="S525" s="367"/>
      <c r="T525" s="378"/>
      <c r="U525" s="381">
        <f t="shared" ref="U525" si="261">IF(R525="①",$AL$199,IF(R525="②",$AL$230,0))</f>
        <v>0</v>
      </c>
      <c r="V525" s="382"/>
      <c r="W525" s="383"/>
      <c r="X525" s="348">
        <f t="shared" ref="X525" si="262">IF(I525="○",L525,ROUNDUP(L525*U525,1))</f>
        <v>0</v>
      </c>
      <c r="Y525" s="349"/>
      <c r="Z525" s="349"/>
      <c r="AA525" s="349"/>
      <c r="AB525" s="349"/>
      <c r="AC525" s="350"/>
      <c r="AD525" s="98"/>
      <c r="AU525" s="346" t="str">
        <f t="shared" ref="AU525" si="263">IF(OR(I525="×",AU529="×"),"×","●")</f>
        <v>●</v>
      </c>
      <c r="AV525" s="346" t="str">
        <f t="shared" ref="AV525" si="264">IF(AU525="●",IF(I525="定","-",I525),"-")</f>
        <v>※</v>
      </c>
    </row>
    <row r="526" spans="3:48" ht="10.9" hidden="1" customHeight="1">
      <c r="C526" s="352"/>
      <c r="D526" s="355"/>
      <c r="E526" s="358"/>
      <c r="F526" s="361"/>
      <c r="G526" s="352"/>
      <c r="H526" s="364"/>
      <c r="I526" s="369"/>
      <c r="J526" s="370"/>
      <c r="K526" s="371"/>
      <c r="L526" s="375"/>
      <c r="M526" s="376"/>
      <c r="N526" s="376"/>
      <c r="O526" s="376"/>
      <c r="P526" s="376"/>
      <c r="Q526" s="377"/>
      <c r="R526" s="369"/>
      <c r="S526" s="370"/>
      <c r="T526" s="379"/>
      <c r="U526" s="384"/>
      <c r="V526" s="385"/>
      <c r="W526" s="386"/>
      <c r="X526" s="348"/>
      <c r="Y526" s="349"/>
      <c r="Z526" s="349"/>
      <c r="AA526" s="349"/>
      <c r="AB526" s="349"/>
      <c r="AC526" s="350"/>
      <c r="AD526" s="98"/>
      <c r="AU526" s="346"/>
      <c r="AV526" s="346"/>
    </row>
    <row r="527" spans="3:48" ht="10.9" hidden="1" customHeight="1">
      <c r="C527" s="352"/>
      <c r="D527" s="355"/>
      <c r="E527" s="358"/>
      <c r="F527" s="361"/>
      <c r="G527" s="352"/>
      <c r="H527" s="364"/>
      <c r="I527" s="369"/>
      <c r="J527" s="370"/>
      <c r="K527" s="371"/>
      <c r="L527" s="375"/>
      <c r="M527" s="376"/>
      <c r="N527" s="376"/>
      <c r="O527" s="376"/>
      <c r="P527" s="376"/>
      <c r="Q527" s="377"/>
      <c r="R527" s="369"/>
      <c r="S527" s="370"/>
      <c r="T527" s="379"/>
      <c r="U527" s="384"/>
      <c r="V527" s="385"/>
      <c r="W527" s="386"/>
      <c r="X527" s="348"/>
      <c r="Y527" s="349"/>
      <c r="Z527" s="349"/>
      <c r="AA527" s="349"/>
      <c r="AB527" s="349"/>
      <c r="AC527" s="350"/>
      <c r="AD527" s="98"/>
      <c r="AU527" s="346"/>
      <c r="AV527" s="346"/>
    </row>
    <row r="528" spans="3:48" ht="10.9" hidden="1" customHeight="1">
      <c r="C528" s="353"/>
      <c r="D528" s="356"/>
      <c r="E528" s="359"/>
      <c r="F528" s="362"/>
      <c r="G528" s="353"/>
      <c r="H528" s="365"/>
      <c r="I528" s="372"/>
      <c r="J528" s="373"/>
      <c r="K528" s="374"/>
      <c r="L528" s="375"/>
      <c r="M528" s="376"/>
      <c r="N528" s="376"/>
      <c r="O528" s="376"/>
      <c r="P528" s="376"/>
      <c r="Q528" s="377"/>
      <c r="R528" s="372"/>
      <c r="S528" s="373"/>
      <c r="T528" s="380"/>
      <c r="U528" s="387"/>
      <c r="V528" s="388"/>
      <c r="W528" s="389"/>
      <c r="X528" s="348"/>
      <c r="Y528" s="349"/>
      <c r="Z528" s="349"/>
      <c r="AA528" s="349"/>
      <c r="AB528" s="349"/>
      <c r="AC528" s="350"/>
      <c r="AD528" s="98"/>
      <c r="AU528" s="346"/>
      <c r="AV528" s="346"/>
    </row>
    <row r="529" spans="3:48" ht="10.9" hidden="1" customHeight="1">
      <c r="C529" s="351">
        <v>6</v>
      </c>
      <c r="D529" s="354" t="s">
        <v>9</v>
      </c>
      <c r="E529" s="357">
        <v>26</v>
      </c>
      <c r="F529" s="360" t="s">
        <v>10</v>
      </c>
      <c r="G529" s="351" t="s">
        <v>21</v>
      </c>
      <c r="H529" s="363"/>
      <c r="I529" s="366" t="s">
        <v>122</v>
      </c>
      <c r="J529" s="367"/>
      <c r="K529" s="368"/>
      <c r="L529" s="375">
        <f t="shared" ref="L529" si="265">IF(AND(I529="△",AU529="●"),2+ROUNDDOWN(($K$247-100)/100,0)*2,0)</f>
        <v>0</v>
      </c>
      <c r="M529" s="376"/>
      <c r="N529" s="376"/>
      <c r="O529" s="376"/>
      <c r="P529" s="376"/>
      <c r="Q529" s="377"/>
      <c r="R529" s="366" t="s">
        <v>252</v>
      </c>
      <c r="S529" s="367"/>
      <c r="T529" s="378"/>
      <c r="U529" s="381">
        <f>IF(R529="①",$AL$199,IF(R529="②",$AL$230,0))</f>
        <v>0</v>
      </c>
      <c r="V529" s="382"/>
      <c r="W529" s="383"/>
      <c r="X529" s="348">
        <f t="shared" ref="X529" si="266">IF(I529="○",L529,ROUNDUP(L529*U529,1))</f>
        <v>0</v>
      </c>
      <c r="Y529" s="349"/>
      <c r="Z529" s="349"/>
      <c r="AA529" s="349"/>
      <c r="AB529" s="349"/>
      <c r="AC529" s="350"/>
      <c r="AD529" s="98"/>
      <c r="AU529" s="346" t="str">
        <f t="shared" ref="AU529" si="267">IF(OR(I529="×",AU533="×"),"×","●")</f>
        <v>●</v>
      </c>
      <c r="AV529" s="346" t="str">
        <f t="shared" ref="AV529" si="268">IF(AU529="●",IF(I529="定","-",I529),"-")</f>
        <v>△</v>
      </c>
    </row>
    <row r="530" spans="3:48" ht="10.9" hidden="1" customHeight="1">
      <c r="C530" s="352"/>
      <c r="D530" s="355"/>
      <c r="E530" s="358"/>
      <c r="F530" s="361"/>
      <c r="G530" s="352"/>
      <c r="H530" s="364"/>
      <c r="I530" s="369"/>
      <c r="J530" s="370"/>
      <c r="K530" s="371"/>
      <c r="L530" s="375"/>
      <c r="M530" s="376"/>
      <c r="N530" s="376"/>
      <c r="O530" s="376"/>
      <c r="P530" s="376"/>
      <c r="Q530" s="377"/>
      <c r="R530" s="369"/>
      <c r="S530" s="370"/>
      <c r="T530" s="379"/>
      <c r="U530" s="384"/>
      <c r="V530" s="385"/>
      <c r="W530" s="386"/>
      <c r="X530" s="348"/>
      <c r="Y530" s="349"/>
      <c r="Z530" s="349"/>
      <c r="AA530" s="349"/>
      <c r="AB530" s="349"/>
      <c r="AC530" s="350"/>
      <c r="AD530" s="98"/>
      <c r="AU530" s="346"/>
      <c r="AV530" s="346"/>
    </row>
    <row r="531" spans="3:48" ht="10.9" hidden="1" customHeight="1">
      <c r="C531" s="352"/>
      <c r="D531" s="355"/>
      <c r="E531" s="358"/>
      <c r="F531" s="361"/>
      <c r="G531" s="352"/>
      <c r="H531" s="364"/>
      <c r="I531" s="369"/>
      <c r="J531" s="370"/>
      <c r="K531" s="371"/>
      <c r="L531" s="375"/>
      <c r="M531" s="376"/>
      <c r="N531" s="376"/>
      <c r="O531" s="376"/>
      <c r="P531" s="376"/>
      <c r="Q531" s="377"/>
      <c r="R531" s="369"/>
      <c r="S531" s="370"/>
      <c r="T531" s="379"/>
      <c r="U531" s="384"/>
      <c r="V531" s="385"/>
      <c r="W531" s="386"/>
      <c r="X531" s="348"/>
      <c r="Y531" s="349"/>
      <c r="Z531" s="349"/>
      <c r="AA531" s="349"/>
      <c r="AB531" s="349"/>
      <c r="AC531" s="350"/>
      <c r="AD531" s="98"/>
      <c r="AU531" s="346"/>
      <c r="AV531" s="346"/>
    </row>
    <row r="532" spans="3:48" ht="10.9" hidden="1" customHeight="1">
      <c r="C532" s="353"/>
      <c r="D532" s="356"/>
      <c r="E532" s="359"/>
      <c r="F532" s="362"/>
      <c r="G532" s="353"/>
      <c r="H532" s="365"/>
      <c r="I532" s="372"/>
      <c r="J532" s="373"/>
      <c r="K532" s="374"/>
      <c r="L532" s="375"/>
      <c r="M532" s="376"/>
      <c r="N532" s="376"/>
      <c r="O532" s="376"/>
      <c r="P532" s="376"/>
      <c r="Q532" s="377"/>
      <c r="R532" s="372"/>
      <c r="S532" s="373"/>
      <c r="T532" s="380"/>
      <c r="U532" s="387"/>
      <c r="V532" s="388"/>
      <c r="W532" s="389"/>
      <c r="X532" s="348"/>
      <c r="Y532" s="349"/>
      <c r="Z532" s="349"/>
      <c r="AA532" s="349"/>
      <c r="AB532" s="349"/>
      <c r="AC532" s="350"/>
      <c r="AD532" s="98"/>
      <c r="AU532" s="346"/>
      <c r="AV532" s="346"/>
    </row>
    <row r="533" spans="3:48" ht="10.9" hidden="1" customHeight="1">
      <c r="C533" s="351">
        <v>6</v>
      </c>
      <c r="D533" s="354" t="s">
        <v>9</v>
      </c>
      <c r="E533" s="357">
        <v>27</v>
      </c>
      <c r="F533" s="360" t="s">
        <v>10</v>
      </c>
      <c r="G533" s="351" t="s">
        <v>22</v>
      </c>
      <c r="H533" s="363"/>
      <c r="I533" s="366" t="s">
        <v>122</v>
      </c>
      <c r="J533" s="367"/>
      <c r="K533" s="368"/>
      <c r="L533" s="375">
        <f t="shared" ref="L533" si="269">IF(AND(I533="△",AU533="●"),2+ROUNDDOWN(($K$247-100)/100,0)*2,0)</f>
        <v>0</v>
      </c>
      <c r="M533" s="376"/>
      <c r="N533" s="376"/>
      <c r="O533" s="376"/>
      <c r="P533" s="376"/>
      <c r="Q533" s="377"/>
      <c r="R533" s="366" t="s">
        <v>160</v>
      </c>
      <c r="S533" s="367"/>
      <c r="T533" s="378"/>
      <c r="U533" s="381">
        <f t="shared" ref="U533" si="270">IF(R533="①",$AL$199,IF(R533="②",$AL$230,0))</f>
        <v>0</v>
      </c>
      <c r="V533" s="382"/>
      <c r="W533" s="383"/>
      <c r="X533" s="348">
        <f t="shared" ref="X533" si="271">IF(I533="○",L533,ROUNDUP(L533*U533,1))</f>
        <v>0</v>
      </c>
      <c r="Y533" s="349"/>
      <c r="Z533" s="349"/>
      <c r="AA533" s="349"/>
      <c r="AB533" s="349"/>
      <c r="AC533" s="350"/>
      <c r="AD533" s="98"/>
      <c r="AU533" s="346" t="str">
        <f t="shared" ref="AU533" si="272">IF(OR(I533="×",AU537="×"),"×","●")</f>
        <v>●</v>
      </c>
      <c r="AV533" s="346" t="str">
        <f t="shared" ref="AV533" si="273">IF(AU533="●",IF(I533="定","-",I533),"-")</f>
        <v>△</v>
      </c>
    </row>
    <row r="534" spans="3:48" ht="10.9" hidden="1" customHeight="1">
      <c r="C534" s="352"/>
      <c r="D534" s="355"/>
      <c r="E534" s="358"/>
      <c r="F534" s="361"/>
      <c r="G534" s="352"/>
      <c r="H534" s="364"/>
      <c r="I534" s="369"/>
      <c r="J534" s="370"/>
      <c r="K534" s="371"/>
      <c r="L534" s="375"/>
      <c r="M534" s="376"/>
      <c r="N534" s="376"/>
      <c r="O534" s="376"/>
      <c r="P534" s="376"/>
      <c r="Q534" s="377"/>
      <c r="R534" s="369"/>
      <c r="S534" s="370"/>
      <c r="T534" s="379"/>
      <c r="U534" s="384"/>
      <c r="V534" s="385"/>
      <c r="W534" s="386"/>
      <c r="X534" s="348"/>
      <c r="Y534" s="349"/>
      <c r="Z534" s="349"/>
      <c r="AA534" s="349"/>
      <c r="AB534" s="349"/>
      <c r="AC534" s="350"/>
      <c r="AD534" s="98"/>
      <c r="AU534" s="346"/>
      <c r="AV534" s="346"/>
    </row>
    <row r="535" spans="3:48" ht="10.9" hidden="1" customHeight="1">
      <c r="C535" s="352"/>
      <c r="D535" s="355"/>
      <c r="E535" s="358"/>
      <c r="F535" s="361"/>
      <c r="G535" s="352"/>
      <c r="H535" s="364"/>
      <c r="I535" s="369"/>
      <c r="J535" s="370"/>
      <c r="K535" s="371"/>
      <c r="L535" s="375"/>
      <c r="M535" s="376"/>
      <c r="N535" s="376"/>
      <c r="O535" s="376"/>
      <c r="P535" s="376"/>
      <c r="Q535" s="377"/>
      <c r="R535" s="369"/>
      <c r="S535" s="370"/>
      <c r="T535" s="379"/>
      <c r="U535" s="384"/>
      <c r="V535" s="385"/>
      <c r="W535" s="386"/>
      <c r="X535" s="348"/>
      <c r="Y535" s="349"/>
      <c r="Z535" s="349"/>
      <c r="AA535" s="349"/>
      <c r="AB535" s="349"/>
      <c r="AC535" s="350"/>
      <c r="AD535" s="98"/>
      <c r="AU535" s="346"/>
      <c r="AV535" s="346"/>
    </row>
    <row r="536" spans="3:48" ht="10.9" hidden="1" customHeight="1">
      <c r="C536" s="353"/>
      <c r="D536" s="356"/>
      <c r="E536" s="359"/>
      <c r="F536" s="362"/>
      <c r="G536" s="353"/>
      <c r="H536" s="365"/>
      <c r="I536" s="372"/>
      <c r="J536" s="373"/>
      <c r="K536" s="374"/>
      <c r="L536" s="375"/>
      <c r="M536" s="376"/>
      <c r="N536" s="376"/>
      <c r="O536" s="376"/>
      <c r="P536" s="376"/>
      <c r="Q536" s="377"/>
      <c r="R536" s="372"/>
      <c r="S536" s="373"/>
      <c r="T536" s="380"/>
      <c r="U536" s="387"/>
      <c r="V536" s="388"/>
      <c r="W536" s="389"/>
      <c r="X536" s="348"/>
      <c r="Y536" s="349"/>
      <c r="Z536" s="349"/>
      <c r="AA536" s="349"/>
      <c r="AB536" s="349"/>
      <c r="AC536" s="350"/>
      <c r="AD536" s="98"/>
      <c r="AU536" s="346"/>
      <c r="AV536" s="346"/>
    </row>
    <row r="537" spans="3:48" ht="10.9" hidden="1" customHeight="1">
      <c r="C537" s="351">
        <v>6</v>
      </c>
      <c r="D537" s="354" t="s">
        <v>9</v>
      </c>
      <c r="E537" s="357">
        <v>28</v>
      </c>
      <c r="F537" s="360" t="s">
        <v>10</v>
      </c>
      <c r="G537" s="352" t="s">
        <v>23</v>
      </c>
      <c r="H537" s="364"/>
      <c r="I537" s="369" t="s">
        <v>304</v>
      </c>
      <c r="J537" s="370"/>
      <c r="K537" s="371"/>
      <c r="L537" s="375">
        <f t="shared" ref="L537" si="274">IF(AND(I537="△",AU537="●"),2+ROUNDDOWN(($K$247-100)/100,0)*2,0)</f>
        <v>0</v>
      </c>
      <c r="M537" s="376"/>
      <c r="N537" s="376"/>
      <c r="O537" s="376"/>
      <c r="P537" s="376"/>
      <c r="Q537" s="377"/>
      <c r="R537" s="366"/>
      <c r="S537" s="367"/>
      <c r="T537" s="378"/>
      <c r="U537" s="381">
        <f t="shared" ref="U537" si="275">IF(R537="①",$AL$199,IF(R537="②",$AL$230,0))</f>
        <v>0</v>
      </c>
      <c r="V537" s="382"/>
      <c r="W537" s="383"/>
      <c r="X537" s="348">
        <f t="shared" ref="X537" si="276">IF(I537="○",L537,ROUNDUP(L537*U537,1))</f>
        <v>0</v>
      </c>
      <c r="Y537" s="349"/>
      <c r="Z537" s="349"/>
      <c r="AA537" s="349"/>
      <c r="AB537" s="349"/>
      <c r="AC537" s="350"/>
      <c r="AD537" s="98"/>
      <c r="AU537" s="346" t="str">
        <f t="shared" ref="AU537" si="277">IF(OR(I537="×",AU541="×"),"×","●")</f>
        <v>●</v>
      </c>
      <c r="AV537" s="346" t="str">
        <f t="shared" ref="AV537" si="278">IF(AU537="●",IF(I537="定","-",I537),"-")</f>
        <v>※</v>
      </c>
    </row>
    <row r="538" spans="3:48" ht="10.9" hidden="1" customHeight="1">
      <c r="C538" s="352"/>
      <c r="D538" s="355"/>
      <c r="E538" s="358"/>
      <c r="F538" s="361"/>
      <c r="G538" s="352"/>
      <c r="H538" s="364"/>
      <c r="I538" s="369"/>
      <c r="J538" s="370"/>
      <c r="K538" s="371"/>
      <c r="L538" s="375"/>
      <c r="M538" s="376"/>
      <c r="N538" s="376"/>
      <c r="O538" s="376"/>
      <c r="P538" s="376"/>
      <c r="Q538" s="377"/>
      <c r="R538" s="369"/>
      <c r="S538" s="370"/>
      <c r="T538" s="379"/>
      <c r="U538" s="384"/>
      <c r="V538" s="385"/>
      <c r="W538" s="386"/>
      <c r="X538" s="348"/>
      <c r="Y538" s="349"/>
      <c r="Z538" s="349"/>
      <c r="AA538" s="349"/>
      <c r="AB538" s="349"/>
      <c r="AC538" s="350"/>
      <c r="AD538" s="98"/>
      <c r="AU538" s="346"/>
      <c r="AV538" s="346"/>
    </row>
    <row r="539" spans="3:48" ht="10.9" hidden="1" customHeight="1">
      <c r="C539" s="352"/>
      <c r="D539" s="355"/>
      <c r="E539" s="358"/>
      <c r="F539" s="361"/>
      <c r="G539" s="352"/>
      <c r="H539" s="364"/>
      <c r="I539" s="369"/>
      <c r="J539" s="370"/>
      <c r="K539" s="371"/>
      <c r="L539" s="375"/>
      <c r="M539" s="376"/>
      <c r="N539" s="376"/>
      <c r="O539" s="376"/>
      <c r="P539" s="376"/>
      <c r="Q539" s="377"/>
      <c r="R539" s="369"/>
      <c r="S539" s="370"/>
      <c r="T539" s="379"/>
      <c r="U539" s="384"/>
      <c r="V539" s="385"/>
      <c r="W539" s="386"/>
      <c r="X539" s="348"/>
      <c r="Y539" s="349"/>
      <c r="Z539" s="349"/>
      <c r="AA539" s="349"/>
      <c r="AB539" s="349"/>
      <c r="AC539" s="350"/>
      <c r="AD539" s="98"/>
      <c r="AU539" s="346"/>
      <c r="AV539" s="346"/>
    </row>
    <row r="540" spans="3:48" ht="10.9" hidden="1" customHeight="1">
      <c r="C540" s="353"/>
      <c r="D540" s="356"/>
      <c r="E540" s="359"/>
      <c r="F540" s="362"/>
      <c r="G540" s="353"/>
      <c r="H540" s="365"/>
      <c r="I540" s="372"/>
      <c r="J540" s="373"/>
      <c r="K540" s="374"/>
      <c r="L540" s="375"/>
      <c r="M540" s="376"/>
      <c r="N540" s="376"/>
      <c r="O540" s="376"/>
      <c r="P540" s="376"/>
      <c r="Q540" s="377"/>
      <c r="R540" s="372"/>
      <c r="S540" s="373"/>
      <c r="T540" s="380"/>
      <c r="U540" s="387"/>
      <c r="V540" s="388"/>
      <c r="W540" s="389"/>
      <c r="X540" s="348"/>
      <c r="Y540" s="349"/>
      <c r="Z540" s="349"/>
      <c r="AA540" s="349"/>
      <c r="AB540" s="349"/>
      <c r="AC540" s="350"/>
      <c r="AD540" s="98"/>
      <c r="AU540" s="346"/>
      <c r="AV540" s="346"/>
    </row>
    <row r="541" spans="3:48" ht="10.9" hidden="1" customHeight="1">
      <c r="C541" s="351">
        <v>6</v>
      </c>
      <c r="D541" s="354" t="s">
        <v>9</v>
      </c>
      <c r="E541" s="357">
        <v>29</v>
      </c>
      <c r="F541" s="360" t="s">
        <v>10</v>
      </c>
      <c r="G541" s="351" t="s">
        <v>24</v>
      </c>
      <c r="H541" s="363"/>
      <c r="I541" s="366" t="s">
        <v>125</v>
      </c>
      <c r="J541" s="367"/>
      <c r="K541" s="368"/>
      <c r="L541" s="375">
        <f t="shared" ref="L541" si="279">IF(AND(I541="△",AU541="●"),2+ROUNDDOWN(($K$247-100)/100,0)*2,0)</f>
        <v>0</v>
      </c>
      <c r="M541" s="376"/>
      <c r="N541" s="376"/>
      <c r="O541" s="376"/>
      <c r="P541" s="376"/>
      <c r="Q541" s="377"/>
      <c r="R541" s="366"/>
      <c r="S541" s="367"/>
      <c r="T541" s="378"/>
      <c r="U541" s="381">
        <f t="shared" ref="U541" si="280">IF(R541="①",$AL$199,IF(R541="②",$AL$230,0))</f>
        <v>0</v>
      </c>
      <c r="V541" s="382"/>
      <c r="W541" s="383"/>
      <c r="X541" s="348">
        <f t="shared" ref="X541" si="281">IF(I541="○",L541,ROUNDUP(L541*U541,1))</f>
        <v>0</v>
      </c>
      <c r="Y541" s="349"/>
      <c r="Z541" s="349"/>
      <c r="AA541" s="349"/>
      <c r="AB541" s="349"/>
      <c r="AC541" s="350"/>
      <c r="AD541" s="98"/>
      <c r="AU541" s="346" t="str">
        <f t="shared" ref="AU541" si="282">IF(OR(I541="×",AU545="×"),"×","●")</f>
        <v>●</v>
      </c>
      <c r="AV541" s="346" t="str">
        <f t="shared" ref="AV541" si="283">IF(AU541="●",IF(I541="定","-",I541),"-")</f>
        <v>-</v>
      </c>
    </row>
    <row r="542" spans="3:48" ht="10.9" hidden="1" customHeight="1">
      <c r="C542" s="352"/>
      <c r="D542" s="355"/>
      <c r="E542" s="358"/>
      <c r="F542" s="361"/>
      <c r="G542" s="352"/>
      <c r="H542" s="364"/>
      <c r="I542" s="369"/>
      <c r="J542" s="370"/>
      <c r="K542" s="371"/>
      <c r="L542" s="375"/>
      <c r="M542" s="376"/>
      <c r="N542" s="376"/>
      <c r="O542" s="376"/>
      <c r="P542" s="376"/>
      <c r="Q542" s="377"/>
      <c r="R542" s="369"/>
      <c r="S542" s="370"/>
      <c r="T542" s="379"/>
      <c r="U542" s="384"/>
      <c r="V542" s="385"/>
      <c r="W542" s="386"/>
      <c r="X542" s="348"/>
      <c r="Y542" s="349"/>
      <c r="Z542" s="349"/>
      <c r="AA542" s="349"/>
      <c r="AB542" s="349"/>
      <c r="AC542" s="350"/>
      <c r="AD542" s="98"/>
      <c r="AU542" s="346"/>
      <c r="AV542" s="346"/>
    </row>
    <row r="543" spans="3:48" ht="10.9" hidden="1" customHeight="1">
      <c r="C543" s="352"/>
      <c r="D543" s="355"/>
      <c r="E543" s="358"/>
      <c r="F543" s="361"/>
      <c r="G543" s="352"/>
      <c r="H543" s="364"/>
      <c r="I543" s="369"/>
      <c r="J543" s="370"/>
      <c r="K543" s="371"/>
      <c r="L543" s="375"/>
      <c r="M543" s="376"/>
      <c r="N543" s="376"/>
      <c r="O543" s="376"/>
      <c r="P543" s="376"/>
      <c r="Q543" s="377"/>
      <c r="R543" s="369"/>
      <c r="S543" s="370"/>
      <c r="T543" s="379"/>
      <c r="U543" s="384"/>
      <c r="V543" s="385"/>
      <c r="W543" s="386"/>
      <c r="X543" s="348"/>
      <c r="Y543" s="349"/>
      <c r="Z543" s="349"/>
      <c r="AA543" s="349"/>
      <c r="AB543" s="349"/>
      <c r="AC543" s="350"/>
      <c r="AD543" s="98"/>
      <c r="AU543" s="346"/>
      <c r="AV543" s="346"/>
    </row>
    <row r="544" spans="3:48" ht="10.9" hidden="1" customHeight="1">
      <c r="C544" s="353"/>
      <c r="D544" s="356"/>
      <c r="E544" s="359"/>
      <c r="F544" s="362"/>
      <c r="G544" s="353"/>
      <c r="H544" s="365"/>
      <c r="I544" s="372"/>
      <c r="J544" s="373"/>
      <c r="K544" s="374"/>
      <c r="L544" s="375"/>
      <c r="M544" s="376"/>
      <c r="N544" s="376"/>
      <c r="O544" s="376"/>
      <c r="P544" s="376"/>
      <c r="Q544" s="377"/>
      <c r="R544" s="372"/>
      <c r="S544" s="373"/>
      <c r="T544" s="380"/>
      <c r="U544" s="387"/>
      <c r="V544" s="388"/>
      <c r="W544" s="389"/>
      <c r="X544" s="348"/>
      <c r="Y544" s="349"/>
      <c r="Z544" s="349"/>
      <c r="AA544" s="349"/>
      <c r="AB544" s="349"/>
      <c r="AC544" s="350"/>
      <c r="AD544" s="98"/>
      <c r="AU544" s="346"/>
      <c r="AV544" s="346"/>
    </row>
    <row r="545" spans="3:48" ht="10.9" hidden="1" customHeight="1">
      <c r="C545" s="351">
        <v>6</v>
      </c>
      <c r="D545" s="354" t="s">
        <v>9</v>
      </c>
      <c r="E545" s="357">
        <v>30</v>
      </c>
      <c r="F545" s="360" t="s">
        <v>10</v>
      </c>
      <c r="G545" s="351" t="s">
        <v>25</v>
      </c>
      <c r="H545" s="363"/>
      <c r="I545" s="366" t="s">
        <v>304</v>
      </c>
      <c r="J545" s="367"/>
      <c r="K545" s="368"/>
      <c r="L545" s="375">
        <f t="shared" ref="L545" si="284">IF(AND(I545="△",AU545="●"),2+ROUNDDOWN(($K$247-100)/100,0)*2,0)</f>
        <v>0</v>
      </c>
      <c r="M545" s="376"/>
      <c r="N545" s="376"/>
      <c r="O545" s="376"/>
      <c r="P545" s="376"/>
      <c r="Q545" s="377"/>
      <c r="R545" s="366"/>
      <c r="S545" s="367"/>
      <c r="T545" s="378"/>
      <c r="U545" s="381">
        <f t="shared" ref="U545" si="285">IF(R545="①",$AL$199,IF(R545="②",$AL$230,0))</f>
        <v>0</v>
      </c>
      <c r="V545" s="382"/>
      <c r="W545" s="383"/>
      <c r="X545" s="348">
        <f t="shared" ref="X545" si="286">IF(I545="○",L545,ROUNDUP(L545*U545,1))</f>
        <v>0</v>
      </c>
      <c r="Y545" s="349"/>
      <c r="Z545" s="349"/>
      <c r="AA545" s="349"/>
      <c r="AB545" s="349"/>
      <c r="AC545" s="350"/>
      <c r="AD545" s="98"/>
      <c r="AU545" s="346" t="str">
        <f t="shared" ref="AU545" si="287">IF(OR(I545="×",AU549="×"),"×","●")</f>
        <v>●</v>
      </c>
      <c r="AV545" s="346" t="str">
        <f t="shared" ref="AV545" si="288">IF(AU545="●",IF(I545="定","-",I545),"-")</f>
        <v>※</v>
      </c>
    </row>
    <row r="546" spans="3:48" ht="10.9" hidden="1" customHeight="1">
      <c r="C546" s="352"/>
      <c r="D546" s="355"/>
      <c r="E546" s="358"/>
      <c r="F546" s="361"/>
      <c r="G546" s="352"/>
      <c r="H546" s="364"/>
      <c r="I546" s="369"/>
      <c r="J546" s="370"/>
      <c r="K546" s="371"/>
      <c r="L546" s="375"/>
      <c r="M546" s="376"/>
      <c r="N546" s="376"/>
      <c r="O546" s="376"/>
      <c r="P546" s="376"/>
      <c r="Q546" s="377"/>
      <c r="R546" s="369"/>
      <c r="S546" s="370"/>
      <c r="T546" s="379"/>
      <c r="U546" s="384"/>
      <c r="V546" s="385"/>
      <c r="W546" s="386"/>
      <c r="X546" s="348"/>
      <c r="Y546" s="349"/>
      <c r="Z546" s="349"/>
      <c r="AA546" s="349"/>
      <c r="AB546" s="349"/>
      <c r="AC546" s="350"/>
      <c r="AD546" s="98"/>
      <c r="AU546" s="346"/>
      <c r="AV546" s="346"/>
    </row>
    <row r="547" spans="3:48" ht="10.9" hidden="1" customHeight="1">
      <c r="C547" s="352"/>
      <c r="D547" s="355"/>
      <c r="E547" s="358"/>
      <c r="F547" s="361"/>
      <c r="G547" s="352"/>
      <c r="H547" s="364"/>
      <c r="I547" s="369"/>
      <c r="J547" s="370"/>
      <c r="K547" s="371"/>
      <c r="L547" s="375"/>
      <c r="M547" s="376"/>
      <c r="N547" s="376"/>
      <c r="O547" s="376"/>
      <c r="P547" s="376"/>
      <c r="Q547" s="377"/>
      <c r="R547" s="369"/>
      <c r="S547" s="370"/>
      <c r="T547" s="379"/>
      <c r="U547" s="384"/>
      <c r="V547" s="385"/>
      <c r="W547" s="386"/>
      <c r="X547" s="348"/>
      <c r="Y547" s="349"/>
      <c r="Z547" s="349"/>
      <c r="AA547" s="349"/>
      <c r="AB547" s="349"/>
      <c r="AC547" s="350"/>
      <c r="AD547" s="98"/>
      <c r="AU547" s="346"/>
      <c r="AV547" s="346"/>
    </row>
    <row r="548" spans="3:48" ht="10.9" hidden="1" customHeight="1">
      <c r="C548" s="353"/>
      <c r="D548" s="356"/>
      <c r="E548" s="359"/>
      <c r="F548" s="362"/>
      <c r="G548" s="353"/>
      <c r="H548" s="365"/>
      <c r="I548" s="372"/>
      <c r="J548" s="373"/>
      <c r="K548" s="374"/>
      <c r="L548" s="375"/>
      <c r="M548" s="376"/>
      <c r="N548" s="376"/>
      <c r="O548" s="376"/>
      <c r="P548" s="376"/>
      <c r="Q548" s="377"/>
      <c r="R548" s="372"/>
      <c r="S548" s="373"/>
      <c r="T548" s="380"/>
      <c r="U548" s="387"/>
      <c r="V548" s="388"/>
      <c r="W548" s="389"/>
      <c r="X548" s="348"/>
      <c r="Y548" s="349"/>
      <c r="Z548" s="349"/>
      <c r="AA548" s="349"/>
      <c r="AB548" s="349"/>
      <c r="AC548" s="350"/>
      <c r="AD548" s="98"/>
      <c r="AU548" s="346"/>
      <c r="AV548" s="346"/>
    </row>
    <row r="549" spans="3:48" ht="10.9" hidden="1" customHeight="1">
      <c r="C549" s="351">
        <v>7</v>
      </c>
      <c r="D549" s="354" t="s">
        <v>9</v>
      </c>
      <c r="E549" s="357">
        <v>1</v>
      </c>
      <c r="F549" s="360" t="s">
        <v>10</v>
      </c>
      <c r="G549" s="351" t="s">
        <v>19</v>
      </c>
      <c r="H549" s="363"/>
      <c r="I549" s="366" t="s">
        <v>304</v>
      </c>
      <c r="J549" s="367"/>
      <c r="K549" s="368"/>
      <c r="L549" s="375">
        <f t="shared" ref="L549" si="289">IF(AND(I549="△",AU549="●"),2+ROUNDDOWN(($K$247-100)/100,0)*2,0)</f>
        <v>0</v>
      </c>
      <c r="M549" s="376"/>
      <c r="N549" s="376"/>
      <c r="O549" s="376"/>
      <c r="P549" s="376"/>
      <c r="Q549" s="377"/>
      <c r="R549" s="366"/>
      <c r="S549" s="367"/>
      <c r="T549" s="378"/>
      <c r="U549" s="381">
        <f t="shared" ref="U549" si="290">IF(R549="①",$AL$199,IF(R549="②",$AL$230,0))</f>
        <v>0</v>
      </c>
      <c r="V549" s="382"/>
      <c r="W549" s="383"/>
      <c r="X549" s="348">
        <f t="shared" ref="X549" si="291">IF(I549="○",L549,ROUNDUP(L549*U549,1))</f>
        <v>0</v>
      </c>
      <c r="Y549" s="349"/>
      <c r="Z549" s="349"/>
      <c r="AA549" s="349"/>
      <c r="AB549" s="349"/>
      <c r="AC549" s="350"/>
      <c r="AD549" s="98"/>
      <c r="AU549" s="346" t="str">
        <f t="shared" ref="AU549" si="292">IF(OR(I549="×",AU553="×"),"×","●")</f>
        <v>●</v>
      </c>
      <c r="AV549" s="346" t="str">
        <f t="shared" ref="AV549" si="293">IF(AU549="●",IF(I549="定","-",I549),"-")</f>
        <v>※</v>
      </c>
    </row>
    <row r="550" spans="3:48" ht="10.9" hidden="1" customHeight="1">
      <c r="C550" s="352"/>
      <c r="D550" s="355"/>
      <c r="E550" s="358"/>
      <c r="F550" s="361"/>
      <c r="G550" s="352"/>
      <c r="H550" s="364"/>
      <c r="I550" s="369"/>
      <c r="J550" s="370"/>
      <c r="K550" s="371"/>
      <c r="L550" s="375"/>
      <c r="M550" s="376"/>
      <c r="N550" s="376"/>
      <c r="O550" s="376"/>
      <c r="P550" s="376"/>
      <c r="Q550" s="377"/>
      <c r="R550" s="369"/>
      <c r="S550" s="370"/>
      <c r="T550" s="379"/>
      <c r="U550" s="384"/>
      <c r="V550" s="385"/>
      <c r="W550" s="386"/>
      <c r="X550" s="348"/>
      <c r="Y550" s="349"/>
      <c r="Z550" s="349"/>
      <c r="AA550" s="349"/>
      <c r="AB550" s="349"/>
      <c r="AC550" s="350"/>
      <c r="AD550" s="98"/>
      <c r="AU550" s="346"/>
      <c r="AV550" s="346"/>
    </row>
    <row r="551" spans="3:48" ht="10.9" hidden="1" customHeight="1">
      <c r="C551" s="352"/>
      <c r="D551" s="355"/>
      <c r="E551" s="358"/>
      <c r="F551" s="361"/>
      <c r="G551" s="352"/>
      <c r="H551" s="364"/>
      <c r="I551" s="369"/>
      <c r="J551" s="370"/>
      <c r="K551" s="371"/>
      <c r="L551" s="375"/>
      <c r="M551" s="376"/>
      <c r="N551" s="376"/>
      <c r="O551" s="376"/>
      <c r="P551" s="376"/>
      <c r="Q551" s="377"/>
      <c r="R551" s="369"/>
      <c r="S551" s="370"/>
      <c r="T551" s="379"/>
      <c r="U551" s="384"/>
      <c r="V551" s="385"/>
      <c r="W551" s="386"/>
      <c r="X551" s="348"/>
      <c r="Y551" s="349"/>
      <c r="Z551" s="349"/>
      <c r="AA551" s="349"/>
      <c r="AB551" s="349"/>
      <c r="AC551" s="350"/>
      <c r="AD551" s="98"/>
      <c r="AU551" s="346"/>
      <c r="AV551" s="346"/>
    </row>
    <row r="552" spans="3:48" ht="10.9" hidden="1" customHeight="1">
      <c r="C552" s="353"/>
      <c r="D552" s="356"/>
      <c r="E552" s="359"/>
      <c r="F552" s="362"/>
      <c r="G552" s="353"/>
      <c r="H552" s="365"/>
      <c r="I552" s="372"/>
      <c r="J552" s="373"/>
      <c r="K552" s="374"/>
      <c r="L552" s="375"/>
      <c r="M552" s="376"/>
      <c r="N552" s="376"/>
      <c r="O552" s="376"/>
      <c r="P552" s="376"/>
      <c r="Q552" s="377"/>
      <c r="R552" s="372"/>
      <c r="S552" s="373"/>
      <c r="T552" s="380"/>
      <c r="U552" s="387"/>
      <c r="V552" s="388"/>
      <c r="W552" s="389"/>
      <c r="X552" s="348"/>
      <c r="Y552" s="349"/>
      <c r="Z552" s="349"/>
      <c r="AA552" s="349"/>
      <c r="AB552" s="349"/>
      <c r="AC552" s="350"/>
      <c r="AD552" s="98"/>
      <c r="AU552" s="346"/>
      <c r="AV552" s="346"/>
    </row>
    <row r="553" spans="3:48" ht="10.9" hidden="1" customHeight="1">
      <c r="C553" s="351">
        <v>7</v>
      </c>
      <c r="D553" s="354" t="s">
        <v>9</v>
      </c>
      <c r="E553" s="357">
        <v>2</v>
      </c>
      <c r="F553" s="360" t="s">
        <v>10</v>
      </c>
      <c r="G553" s="351" t="s">
        <v>20</v>
      </c>
      <c r="H553" s="363"/>
      <c r="I553" s="366" t="s">
        <v>304</v>
      </c>
      <c r="J553" s="367"/>
      <c r="K553" s="368"/>
      <c r="L553" s="375">
        <f t="shared" ref="L553" si="294">IF(AND(I553="△",AU553="●"),2+ROUNDDOWN(($K$247-100)/100,0)*2,0)</f>
        <v>0</v>
      </c>
      <c r="M553" s="376"/>
      <c r="N553" s="376"/>
      <c r="O553" s="376"/>
      <c r="P553" s="376"/>
      <c r="Q553" s="377"/>
      <c r="R553" s="366"/>
      <c r="S553" s="367"/>
      <c r="T553" s="378"/>
      <c r="U553" s="381">
        <f t="shared" ref="U553" si="295">IF(R553="①",$AL$199,IF(R553="②",$AL$230,0))</f>
        <v>0</v>
      </c>
      <c r="V553" s="382"/>
      <c r="W553" s="383"/>
      <c r="X553" s="348">
        <f t="shared" ref="X553" si="296">IF(I553="○",L553,ROUNDUP(L553*U553,1))</f>
        <v>0</v>
      </c>
      <c r="Y553" s="349"/>
      <c r="Z553" s="349"/>
      <c r="AA553" s="349"/>
      <c r="AB553" s="349"/>
      <c r="AC553" s="350"/>
      <c r="AD553" s="98"/>
      <c r="AU553" s="346" t="str">
        <f t="shared" ref="AU553" si="297">IF(OR(I553="×",AU557="×"),"×","●")</f>
        <v>●</v>
      </c>
      <c r="AV553" s="346" t="str">
        <f t="shared" ref="AV553" si="298">IF(AU553="●",IF(I553="定","-",I553),"-")</f>
        <v>※</v>
      </c>
    </row>
    <row r="554" spans="3:48" ht="10.9" hidden="1" customHeight="1">
      <c r="C554" s="352"/>
      <c r="D554" s="355"/>
      <c r="E554" s="358"/>
      <c r="F554" s="361"/>
      <c r="G554" s="352"/>
      <c r="H554" s="364"/>
      <c r="I554" s="369"/>
      <c r="J554" s="370"/>
      <c r="K554" s="371"/>
      <c r="L554" s="375"/>
      <c r="M554" s="376"/>
      <c r="N554" s="376"/>
      <c r="O554" s="376"/>
      <c r="P554" s="376"/>
      <c r="Q554" s="377"/>
      <c r="R554" s="369"/>
      <c r="S554" s="370"/>
      <c r="T554" s="379"/>
      <c r="U554" s="384"/>
      <c r="V554" s="385"/>
      <c r="W554" s="386"/>
      <c r="X554" s="348"/>
      <c r="Y554" s="349"/>
      <c r="Z554" s="349"/>
      <c r="AA554" s="349"/>
      <c r="AB554" s="349"/>
      <c r="AC554" s="350"/>
      <c r="AD554" s="98"/>
      <c r="AU554" s="346"/>
      <c r="AV554" s="346"/>
    </row>
    <row r="555" spans="3:48" ht="10.9" hidden="1" customHeight="1">
      <c r="C555" s="352"/>
      <c r="D555" s="355"/>
      <c r="E555" s="358"/>
      <c r="F555" s="361"/>
      <c r="G555" s="352"/>
      <c r="H555" s="364"/>
      <c r="I555" s="369"/>
      <c r="J555" s="370"/>
      <c r="K555" s="371"/>
      <c r="L555" s="375"/>
      <c r="M555" s="376"/>
      <c r="N555" s="376"/>
      <c r="O555" s="376"/>
      <c r="P555" s="376"/>
      <c r="Q555" s="377"/>
      <c r="R555" s="369"/>
      <c r="S555" s="370"/>
      <c r="T555" s="379"/>
      <c r="U555" s="384"/>
      <c r="V555" s="385"/>
      <c r="W555" s="386"/>
      <c r="X555" s="348"/>
      <c r="Y555" s="349"/>
      <c r="Z555" s="349"/>
      <c r="AA555" s="349"/>
      <c r="AB555" s="349"/>
      <c r="AC555" s="350"/>
      <c r="AD555" s="98"/>
      <c r="AU555" s="346"/>
      <c r="AV555" s="346"/>
    </row>
    <row r="556" spans="3:48" ht="10.9" hidden="1" customHeight="1">
      <c r="C556" s="353"/>
      <c r="D556" s="356"/>
      <c r="E556" s="359"/>
      <c r="F556" s="362"/>
      <c r="G556" s="353"/>
      <c r="H556" s="365"/>
      <c r="I556" s="372"/>
      <c r="J556" s="373"/>
      <c r="K556" s="374"/>
      <c r="L556" s="375"/>
      <c r="M556" s="376"/>
      <c r="N556" s="376"/>
      <c r="O556" s="376"/>
      <c r="P556" s="376"/>
      <c r="Q556" s="377"/>
      <c r="R556" s="372"/>
      <c r="S556" s="373"/>
      <c r="T556" s="380"/>
      <c r="U556" s="387"/>
      <c r="V556" s="388"/>
      <c r="W556" s="389"/>
      <c r="X556" s="348"/>
      <c r="Y556" s="349"/>
      <c r="Z556" s="349"/>
      <c r="AA556" s="349"/>
      <c r="AB556" s="349"/>
      <c r="AC556" s="350"/>
      <c r="AD556" s="98"/>
      <c r="AU556" s="346"/>
      <c r="AV556" s="346"/>
    </row>
    <row r="557" spans="3:48" ht="10.9" hidden="1" customHeight="1">
      <c r="C557" s="351">
        <v>7</v>
      </c>
      <c r="D557" s="354" t="s">
        <v>9</v>
      </c>
      <c r="E557" s="357">
        <v>3</v>
      </c>
      <c r="F557" s="360" t="s">
        <v>10</v>
      </c>
      <c r="G557" s="351" t="s">
        <v>21</v>
      </c>
      <c r="H557" s="363"/>
      <c r="I557" s="366" t="s">
        <v>122</v>
      </c>
      <c r="J557" s="367"/>
      <c r="K557" s="368"/>
      <c r="L557" s="375">
        <f t="shared" ref="L557" si="299">IF(AND(I557="△",AU557="●"),2+ROUNDDOWN(($K$247-100)/100,0)*2,0)</f>
        <v>0</v>
      </c>
      <c r="M557" s="376"/>
      <c r="N557" s="376"/>
      <c r="O557" s="376"/>
      <c r="P557" s="376"/>
      <c r="Q557" s="377"/>
      <c r="R557" s="366" t="s">
        <v>252</v>
      </c>
      <c r="S557" s="367"/>
      <c r="T557" s="378"/>
      <c r="U557" s="381">
        <f t="shared" ref="U557" si="300">IF(R557="①",$AL$199,IF(R557="②",$AL$230,0))</f>
        <v>0</v>
      </c>
      <c r="V557" s="382"/>
      <c r="W557" s="383"/>
      <c r="X557" s="348">
        <f t="shared" ref="X557" si="301">IF(I557="○",L557,ROUNDUP(L557*U557,1))</f>
        <v>0</v>
      </c>
      <c r="Y557" s="349"/>
      <c r="Z557" s="349"/>
      <c r="AA557" s="349"/>
      <c r="AB557" s="349"/>
      <c r="AC557" s="350"/>
      <c r="AD557" s="98"/>
      <c r="AU557" s="346" t="str">
        <f t="shared" ref="AU557" si="302">IF(OR(I557="×",AU561="×"),"×","●")</f>
        <v>●</v>
      </c>
      <c r="AV557" s="346" t="str">
        <f t="shared" ref="AV557" si="303">IF(AU557="●",IF(I557="定","-",I557),"-")</f>
        <v>△</v>
      </c>
    </row>
    <row r="558" spans="3:48" ht="10.9" hidden="1" customHeight="1">
      <c r="C558" s="352"/>
      <c r="D558" s="355"/>
      <c r="E558" s="358"/>
      <c r="F558" s="361"/>
      <c r="G558" s="352"/>
      <c r="H558" s="364"/>
      <c r="I558" s="369"/>
      <c r="J558" s="370"/>
      <c r="K558" s="371"/>
      <c r="L558" s="375"/>
      <c r="M558" s="376"/>
      <c r="N558" s="376"/>
      <c r="O558" s="376"/>
      <c r="P558" s="376"/>
      <c r="Q558" s="377"/>
      <c r="R558" s="369"/>
      <c r="S558" s="370"/>
      <c r="T558" s="379"/>
      <c r="U558" s="384"/>
      <c r="V558" s="385"/>
      <c r="W558" s="386"/>
      <c r="X558" s="348"/>
      <c r="Y558" s="349"/>
      <c r="Z558" s="349"/>
      <c r="AA558" s="349"/>
      <c r="AB558" s="349"/>
      <c r="AC558" s="350"/>
      <c r="AD558" s="98"/>
      <c r="AU558" s="346"/>
      <c r="AV558" s="346"/>
    </row>
    <row r="559" spans="3:48" ht="10.9" hidden="1" customHeight="1">
      <c r="C559" s="352"/>
      <c r="D559" s="355"/>
      <c r="E559" s="358"/>
      <c r="F559" s="361"/>
      <c r="G559" s="352"/>
      <c r="H559" s="364"/>
      <c r="I559" s="369"/>
      <c r="J559" s="370"/>
      <c r="K559" s="371"/>
      <c r="L559" s="375"/>
      <c r="M559" s="376"/>
      <c r="N559" s="376"/>
      <c r="O559" s="376"/>
      <c r="P559" s="376"/>
      <c r="Q559" s="377"/>
      <c r="R559" s="369"/>
      <c r="S559" s="370"/>
      <c r="T559" s="379"/>
      <c r="U559" s="384"/>
      <c r="V559" s="385"/>
      <c r="W559" s="386"/>
      <c r="X559" s="348"/>
      <c r="Y559" s="349"/>
      <c r="Z559" s="349"/>
      <c r="AA559" s="349"/>
      <c r="AB559" s="349"/>
      <c r="AC559" s="350"/>
      <c r="AD559" s="98"/>
      <c r="AU559" s="346"/>
      <c r="AV559" s="346"/>
    </row>
    <row r="560" spans="3:48" ht="10.9" hidden="1" customHeight="1">
      <c r="C560" s="353"/>
      <c r="D560" s="356"/>
      <c r="E560" s="359"/>
      <c r="F560" s="362"/>
      <c r="G560" s="353"/>
      <c r="H560" s="365"/>
      <c r="I560" s="372"/>
      <c r="J560" s="373"/>
      <c r="K560" s="374"/>
      <c r="L560" s="375"/>
      <c r="M560" s="376"/>
      <c r="N560" s="376"/>
      <c r="O560" s="376"/>
      <c r="P560" s="376"/>
      <c r="Q560" s="377"/>
      <c r="R560" s="372"/>
      <c r="S560" s="373"/>
      <c r="T560" s="380"/>
      <c r="U560" s="387"/>
      <c r="V560" s="388"/>
      <c r="W560" s="389"/>
      <c r="X560" s="348"/>
      <c r="Y560" s="349"/>
      <c r="Z560" s="349"/>
      <c r="AA560" s="349"/>
      <c r="AB560" s="349"/>
      <c r="AC560" s="350"/>
      <c r="AD560" s="98"/>
      <c r="AU560" s="346"/>
      <c r="AV560" s="346"/>
    </row>
    <row r="561" spans="3:48" ht="10.9" hidden="1" customHeight="1">
      <c r="C561" s="351">
        <v>7</v>
      </c>
      <c r="D561" s="354" t="s">
        <v>9</v>
      </c>
      <c r="E561" s="357">
        <v>4</v>
      </c>
      <c r="F561" s="360" t="s">
        <v>10</v>
      </c>
      <c r="G561" s="351" t="s">
        <v>22</v>
      </c>
      <c r="H561" s="363"/>
      <c r="I561" s="366" t="s">
        <v>122</v>
      </c>
      <c r="J561" s="367"/>
      <c r="K561" s="368"/>
      <c r="L561" s="375">
        <f t="shared" ref="L561" si="304">IF(AND(I561="△",AU561="●"),2+ROUNDDOWN(($K$247-100)/100,0)*2,0)</f>
        <v>0</v>
      </c>
      <c r="M561" s="376"/>
      <c r="N561" s="376"/>
      <c r="O561" s="376"/>
      <c r="P561" s="376"/>
      <c r="Q561" s="377"/>
      <c r="R561" s="366" t="s">
        <v>160</v>
      </c>
      <c r="S561" s="367"/>
      <c r="T561" s="378"/>
      <c r="U561" s="381">
        <f t="shared" ref="U561" si="305">IF(R561="①",$AL$199,IF(R561="②",$AL$230,0))</f>
        <v>0</v>
      </c>
      <c r="V561" s="382"/>
      <c r="W561" s="383"/>
      <c r="X561" s="348">
        <f t="shared" ref="X561" si="306">IF(I561="○",L561,ROUNDUP(L561*U561,1))</f>
        <v>0</v>
      </c>
      <c r="Y561" s="349"/>
      <c r="Z561" s="349"/>
      <c r="AA561" s="349"/>
      <c r="AB561" s="349"/>
      <c r="AC561" s="350"/>
      <c r="AD561" s="98"/>
      <c r="AU561" s="346" t="str">
        <f t="shared" ref="AU561" si="307">IF(OR(I561="×",AU565="×"),"×","●")</f>
        <v>●</v>
      </c>
      <c r="AV561" s="346" t="str">
        <f t="shared" ref="AV561" si="308">IF(AU561="●",IF(I561="定","-",I561),"-")</f>
        <v>△</v>
      </c>
    </row>
    <row r="562" spans="3:48" ht="10.9" hidden="1" customHeight="1">
      <c r="C562" s="352"/>
      <c r="D562" s="355"/>
      <c r="E562" s="358"/>
      <c r="F562" s="361"/>
      <c r="G562" s="352"/>
      <c r="H562" s="364"/>
      <c r="I562" s="369"/>
      <c r="J562" s="370"/>
      <c r="K562" s="371"/>
      <c r="L562" s="375"/>
      <c r="M562" s="376"/>
      <c r="N562" s="376"/>
      <c r="O562" s="376"/>
      <c r="P562" s="376"/>
      <c r="Q562" s="377"/>
      <c r="R562" s="369"/>
      <c r="S562" s="370"/>
      <c r="T562" s="379"/>
      <c r="U562" s="384"/>
      <c r="V562" s="385"/>
      <c r="W562" s="386"/>
      <c r="X562" s="348"/>
      <c r="Y562" s="349"/>
      <c r="Z562" s="349"/>
      <c r="AA562" s="349"/>
      <c r="AB562" s="349"/>
      <c r="AC562" s="350"/>
      <c r="AD562" s="98"/>
      <c r="AU562" s="346"/>
      <c r="AV562" s="346"/>
    </row>
    <row r="563" spans="3:48" ht="10.9" hidden="1" customHeight="1">
      <c r="C563" s="352"/>
      <c r="D563" s="355"/>
      <c r="E563" s="358"/>
      <c r="F563" s="361"/>
      <c r="G563" s="352"/>
      <c r="H563" s="364"/>
      <c r="I563" s="369"/>
      <c r="J563" s="370"/>
      <c r="K563" s="371"/>
      <c r="L563" s="375"/>
      <c r="M563" s="376"/>
      <c r="N563" s="376"/>
      <c r="O563" s="376"/>
      <c r="P563" s="376"/>
      <c r="Q563" s="377"/>
      <c r="R563" s="369"/>
      <c r="S563" s="370"/>
      <c r="T563" s="379"/>
      <c r="U563" s="384"/>
      <c r="V563" s="385"/>
      <c r="W563" s="386"/>
      <c r="X563" s="348"/>
      <c r="Y563" s="349"/>
      <c r="Z563" s="349"/>
      <c r="AA563" s="349"/>
      <c r="AB563" s="349"/>
      <c r="AC563" s="350"/>
      <c r="AD563" s="98"/>
      <c r="AU563" s="346"/>
      <c r="AV563" s="346"/>
    </row>
    <row r="564" spans="3:48" ht="10.9" hidden="1" customHeight="1">
      <c r="C564" s="353"/>
      <c r="D564" s="356"/>
      <c r="E564" s="359"/>
      <c r="F564" s="362"/>
      <c r="G564" s="353"/>
      <c r="H564" s="365"/>
      <c r="I564" s="372"/>
      <c r="J564" s="373"/>
      <c r="K564" s="374"/>
      <c r="L564" s="375"/>
      <c r="M564" s="376"/>
      <c r="N564" s="376"/>
      <c r="O564" s="376"/>
      <c r="P564" s="376"/>
      <c r="Q564" s="377"/>
      <c r="R564" s="372"/>
      <c r="S564" s="373"/>
      <c r="T564" s="380"/>
      <c r="U564" s="387"/>
      <c r="V564" s="388"/>
      <c r="W564" s="389"/>
      <c r="X564" s="348"/>
      <c r="Y564" s="349"/>
      <c r="Z564" s="349"/>
      <c r="AA564" s="349"/>
      <c r="AB564" s="349"/>
      <c r="AC564" s="350"/>
      <c r="AD564" s="98"/>
      <c r="AU564" s="346"/>
      <c r="AV564" s="346"/>
    </row>
    <row r="565" spans="3:48" ht="10.9" hidden="1" customHeight="1">
      <c r="C565" s="351">
        <v>7</v>
      </c>
      <c r="D565" s="354" t="s">
        <v>9</v>
      </c>
      <c r="E565" s="357">
        <v>5</v>
      </c>
      <c r="F565" s="360" t="s">
        <v>10</v>
      </c>
      <c r="G565" s="352" t="s">
        <v>23</v>
      </c>
      <c r="H565" s="364"/>
      <c r="I565" s="369" t="s">
        <v>304</v>
      </c>
      <c r="J565" s="370"/>
      <c r="K565" s="371"/>
      <c r="L565" s="375">
        <f t="shared" ref="L565" si="309">IF(AND(I565="△",AU565="●"),2+ROUNDDOWN(($K$247-100)/100,0)*2,0)</f>
        <v>0</v>
      </c>
      <c r="M565" s="376"/>
      <c r="N565" s="376"/>
      <c r="O565" s="376"/>
      <c r="P565" s="376"/>
      <c r="Q565" s="377"/>
      <c r="R565" s="366"/>
      <c r="S565" s="367"/>
      <c r="T565" s="378"/>
      <c r="U565" s="381">
        <f t="shared" ref="U565" si="310">IF(R565="①",$AL$199,IF(R565="②",$AL$230,0))</f>
        <v>0</v>
      </c>
      <c r="V565" s="382"/>
      <c r="W565" s="383"/>
      <c r="X565" s="348">
        <f t="shared" ref="X565" si="311">IF(I565="○",L565,ROUNDUP(L565*U565,1))</f>
        <v>0</v>
      </c>
      <c r="Y565" s="349"/>
      <c r="Z565" s="349"/>
      <c r="AA565" s="349"/>
      <c r="AB565" s="349"/>
      <c r="AC565" s="350"/>
      <c r="AD565" s="98"/>
      <c r="AU565" s="346" t="str">
        <f t="shared" ref="AU565" si="312">IF(OR(I565="×",AU569="×"),"×","●")</f>
        <v>●</v>
      </c>
      <c r="AV565" s="346" t="str">
        <f t="shared" ref="AV565" si="313">IF(AU565="●",IF(I565="定","-",I565),"-")</f>
        <v>※</v>
      </c>
    </row>
    <row r="566" spans="3:48" ht="10.9" hidden="1" customHeight="1">
      <c r="C566" s="352"/>
      <c r="D566" s="355"/>
      <c r="E566" s="358"/>
      <c r="F566" s="361"/>
      <c r="G566" s="352"/>
      <c r="H566" s="364"/>
      <c r="I566" s="369"/>
      <c r="J566" s="370"/>
      <c r="K566" s="371"/>
      <c r="L566" s="375"/>
      <c r="M566" s="376"/>
      <c r="N566" s="376"/>
      <c r="O566" s="376"/>
      <c r="P566" s="376"/>
      <c r="Q566" s="377"/>
      <c r="R566" s="369"/>
      <c r="S566" s="370"/>
      <c r="T566" s="379"/>
      <c r="U566" s="384"/>
      <c r="V566" s="385"/>
      <c r="W566" s="386"/>
      <c r="X566" s="348"/>
      <c r="Y566" s="349"/>
      <c r="Z566" s="349"/>
      <c r="AA566" s="349"/>
      <c r="AB566" s="349"/>
      <c r="AC566" s="350"/>
      <c r="AD566" s="98"/>
      <c r="AU566" s="346"/>
      <c r="AV566" s="346"/>
    </row>
    <row r="567" spans="3:48" ht="10.9" hidden="1" customHeight="1">
      <c r="C567" s="352"/>
      <c r="D567" s="355"/>
      <c r="E567" s="358"/>
      <c r="F567" s="361"/>
      <c r="G567" s="352"/>
      <c r="H567" s="364"/>
      <c r="I567" s="369"/>
      <c r="J567" s="370"/>
      <c r="K567" s="371"/>
      <c r="L567" s="375"/>
      <c r="M567" s="376"/>
      <c r="N567" s="376"/>
      <c r="O567" s="376"/>
      <c r="P567" s="376"/>
      <c r="Q567" s="377"/>
      <c r="R567" s="369"/>
      <c r="S567" s="370"/>
      <c r="T567" s="379"/>
      <c r="U567" s="384"/>
      <c r="V567" s="385"/>
      <c r="W567" s="386"/>
      <c r="X567" s="348"/>
      <c r="Y567" s="349"/>
      <c r="Z567" s="349"/>
      <c r="AA567" s="349"/>
      <c r="AB567" s="349"/>
      <c r="AC567" s="350"/>
      <c r="AD567" s="98"/>
      <c r="AU567" s="346"/>
      <c r="AV567" s="346"/>
    </row>
    <row r="568" spans="3:48" ht="10.9" hidden="1" customHeight="1">
      <c r="C568" s="353"/>
      <c r="D568" s="356"/>
      <c r="E568" s="359"/>
      <c r="F568" s="362"/>
      <c r="G568" s="353"/>
      <c r="H568" s="365"/>
      <c r="I568" s="372"/>
      <c r="J568" s="373"/>
      <c r="K568" s="374"/>
      <c r="L568" s="375"/>
      <c r="M568" s="376"/>
      <c r="N568" s="376"/>
      <c r="O568" s="376"/>
      <c r="P568" s="376"/>
      <c r="Q568" s="377"/>
      <c r="R568" s="372"/>
      <c r="S568" s="373"/>
      <c r="T568" s="380"/>
      <c r="U568" s="387"/>
      <c r="V568" s="388"/>
      <c r="W568" s="389"/>
      <c r="X568" s="348"/>
      <c r="Y568" s="349"/>
      <c r="Z568" s="349"/>
      <c r="AA568" s="349"/>
      <c r="AB568" s="349"/>
      <c r="AC568" s="350"/>
      <c r="AD568" s="98"/>
      <c r="AU568" s="346"/>
      <c r="AV568" s="346"/>
    </row>
    <row r="569" spans="3:48" ht="10.9" hidden="1" customHeight="1">
      <c r="C569" s="351">
        <v>7</v>
      </c>
      <c r="D569" s="354" t="s">
        <v>9</v>
      </c>
      <c r="E569" s="357">
        <v>6</v>
      </c>
      <c r="F569" s="360" t="s">
        <v>10</v>
      </c>
      <c r="G569" s="351" t="s">
        <v>24</v>
      </c>
      <c r="H569" s="363"/>
      <c r="I569" s="366" t="s">
        <v>125</v>
      </c>
      <c r="J569" s="367"/>
      <c r="K569" s="368"/>
      <c r="L569" s="375">
        <f t="shared" ref="L569" si="314">IF(AND(I569="△",AU569="●"),2+ROUNDDOWN(($K$247-100)/100,0)*2,0)</f>
        <v>0</v>
      </c>
      <c r="M569" s="376"/>
      <c r="N569" s="376"/>
      <c r="O569" s="376"/>
      <c r="P569" s="376"/>
      <c r="Q569" s="377"/>
      <c r="R569" s="366"/>
      <c r="S569" s="367"/>
      <c r="T569" s="378"/>
      <c r="U569" s="381">
        <f t="shared" ref="U569" si="315">IF(R569="①",$AL$199,IF(R569="②",$AL$230,0))</f>
        <v>0</v>
      </c>
      <c r="V569" s="382"/>
      <c r="W569" s="383"/>
      <c r="X569" s="348">
        <f t="shared" ref="X569" si="316">IF(I569="○",L569,ROUNDUP(L569*U569,1))</f>
        <v>0</v>
      </c>
      <c r="Y569" s="349"/>
      <c r="Z569" s="349"/>
      <c r="AA569" s="349"/>
      <c r="AB569" s="349"/>
      <c r="AC569" s="350"/>
      <c r="AD569" s="98"/>
      <c r="AU569" s="346" t="str">
        <f t="shared" ref="AU569" si="317">IF(OR(I569="×",AU573="×"),"×","●")</f>
        <v>●</v>
      </c>
      <c r="AV569" s="346" t="str">
        <f t="shared" ref="AV569" si="318">IF(AU569="●",IF(I569="定","-",I569),"-")</f>
        <v>-</v>
      </c>
    </row>
    <row r="570" spans="3:48" ht="10.9" hidden="1" customHeight="1">
      <c r="C570" s="352"/>
      <c r="D570" s="355"/>
      <c r="E570" s="358"/>
      <c r="F570" s="361"/>
      <c r="G570" s="352"/>
      <c r="H570" s="364"/>
      <c r="I570" s="369"/>
      <c r="J570" s="370"/>
      <c r="K570" s="371"/>
      <c r="L570" s="375"/>
      <c r="M570" s="376"/>
      <c r="N570" s="376"/>
      <c r="O570" s="376"/>
      <c r="P570" s="376"/>
      <c r="Q570" s="377"/>
      <c r="R570" s="369"/>
      <c r="S570" s="370"/>
      <c r="T570" s="379"/>
      <c r="U570" s="384"/>
      <c r="V570" s="385"/>
      <c r="W570" s="386"/>
      <c r="X570" s="348"/>
      <c r="Y570" s="349"/>
      <c r="Z570" s="349"/>
      <c r="AA570" s="349"/>
      <c r="AB570" s="349"/>
      <c r="AC570" s="350"/>
      <c r="AD570" s="98"/>
      <c r="AU570" s="346"/>
      <c r="AV570" s="346"/>
    </row>
    <row r="571" spans="3:48" ht="10.9" hidden="1" customHeight="1">
      <c r="C571" s="352"/>
      <c r="D571" s="355"/>
      <c r="E571" s="358"/>
      <c r="F571" s="361"/>
      <c r="G571" s="352"/>
      <c r="H571" s="364"/>
      <c r="I571" s="369"/>
      <c r="J571" s="370"/>
      <c r="K571" s="371"/>
      <c r="L571" s="375"/>
      <c r="M571" s="376"/>
      <c r="N571" s="376"/>
      <c r="O571" s="376"/>
      <c r="P571" s="376"/>
      <c r="Q571" s="377"/>
      <c r="R571" s="369"/>
      <c r="S571" s="370"/>
      <c r="T571" s="379"/>
      <c r="U571" s="384"/>
      <c r="V571" s="385"/>
      <c r="W571" s="386"/>
      <c r="X571" s="348"/>
      <c r="Y571" s="349"/>
      <c r="Z571" s="349"/>
      <c r="AA571" s="349"/>
      <c r="AB571" s="349"/>
      <c r="AC571" s="350"/>
      <c r="AD571" s="98"/>
      <c r="AU571" s="346"/>
      <c r="AV571" s="346"/>
    </row>
    <row r="572" spans="3:48" ht="10.9" hidden="1" customHeight="1">
      <c r="C572" s="353"/>
      <c r="D572" s="356"/>
      <c r="E572" s="359"/>
      <c r="F572" s="362"/>
      <c r="G572" s="353"/>
      <c r="H572" s="365"/>
      <c r="I572" s="372"/>
      <c r="J572" s="373"/>
      <c r="K572" s="374"/>
      <c r="L572" s="375"/>
      <c r="M572" s="376"/>
      <c r="N572" s="376"/>
      <c r="O572" s="376"/>
      <c r="P572" s="376"/>
      <c r="Q572" s="377"/>
      <c r="R572" s="372"/>
      <c r="S572" s="373"/>
      <c r="T572" s="380"/>
      <c r="U572" s="387"/>
      <c r="V572" s="388"/>
      <c r="W572" s="389"/>
      <c r="X572" s="348"/>
      <c r="Y572" s="349"/>
      <c r="Z572" s="349"/>
      <c r="AA572" s="349"/>
      <c r="AB572" s="349"/>
      <c r="AC572" s="350"/>
      <c r="AD572" s="98"/>
      <c r="AU572" s="346"/>
      <c r="AV572" s="346"/>
    </row>
    <row r="573" spans="3:48" ht="10.9" hidden="1" customHeight="1">
      <c r="C573" s="351">
        <v>7</v>
      </c>
      <c r="D573" s="354" t="s">
        <v>9</v>
      </c>
      <c r="E573" s="357">
        <v>7</v>
      </c>
      <c r="F573" s="360" t="s">
        <v>10</v>
      </c>
      <c r="G573" s="351" t="s">
        <v>25</v>
      </c>
      <c r="H573" s="363"/>
      <c r="I573" s="366" t="s">
        <v>304</v>
      </c>
      <c r="J573" s="367"/>
      <c r="K573" s="368"/>
      <c r="L573" s="375">
        <f t="shared" ref="L573" si="319">IF(AND(I573="△",AU573="●"),2+ROUNDDOWN(($K$247-100)/100,0)*2,0)</f>
        <v>0</v>
      </c>
      <c r="M573" s="376"/>
      <c r="N573" s="376"/>
      <c r="O573" s="376"/>
      <c r="P573" s="376"/>
      <c r="Q573" s="377"/>
      <c r="R573" s="366"/>
      <c r="S573" s="367"/>
      <c r="T573" s="378"/>
      <c r="U573" s="381">
        <f t="shared" ref="U573" si="320">IF(R573="①",$AL$199,IF(R573="②",$AL$230,0))</f>
        <v>0</v>
      </c>
      <c r="V573" s="382"/>
      <c r="W573" s="383"/>
      <c r="X573" s="348">
        <f t="shared" ref="X573" si="321">IF(I573="○",L573,ROUNDUP(L573*U573,1))</f>
        <v>0</v>
      </c>
      <c r="Y573" s="349"/>
      <c r="Z573" s="349"/>
      <c r="AA573" s="349"/>
      <c r="AB573" s="349"/>
      <c r="AC573" s="350"/>
      <c r="AD573" s="98"/>
      <c r="AU573" s="346" t="str">
        <f t="shared" ref="AU573" si="322">IF(OR(I573="×",AU577="×"),"×","●")</f>
        <v>●</v>
      </c>
      <c r="AV573" s="346" t="str">
        <f t="shared" ref="AV573" si="323">IF(AU573="●",IF(I573="定","-",I573),"-")</f>
        <v>※</v>
      </c>
    </row>
    <row r="574" spans="3:48" ht="10.9" hidden="1" customHeight="1">
      <c r="C574" s="352"/>
      <c r="D574" s="355"/>
      <c r="E574" s="358"/>
      <c r="F574" s="361"/>
      <c r="G574" s="352"/>
      <c r="H574" s="364"/>
      <c r="I574" s="369"/>
      <c r="J574" s="370"/>
      <c r="K574" s="371"/>
      <c r="L574" s="375"/>
      <c r="M574" s="376"/>
      <c r="N574" s="376"/>
      <c r="O574" s="376"/>
      <c r="P574" s="376"/>
      <c r="Q574" s="377"/>
      <c r="R574" s="369"/>
      <c r="S574" s="370"/>
      <c r="T574" s="379"/>
      <c r="U574" s="384"/>
      <c r="V574" s="385"/>
      <c r="W574" s="386"/>
      <c r="X574" s="348"/>
      <c r="Y574" s="349"/>
      <c r="Z574" s="349"/>
      <c r="AA574" s="349"/>
      <c r="AB574" s="349"/>
      <c r="AC574" s="350"/>
      <c r="AD574" s="98"/>
      <c r="AU574" s="346"/>
      <c r="AV574" s="346"/>
    </row>
    <row r="575" spans="3:48" ht="10.9" hidden="1" customHeight="1">
      <c r="C575" s="352"/>
      <c r="D575" s="355"/>
      <c r="E575" s="358"/>
      <c r="F575" s="361"/>
      <c r="G575" s="352"/>
      <c r="H575" s="364"/>
      <c r="I575" s="369"/>
      <c r="J575" s="370"/>
      <c r="K575" s="371"/>
      <c r="L575" s="375"/>
      <c r="M575" s="376"/>
      <c r="N575" s="376"/>
      <c r="O575" s="376"/>
      <c r="P575" s="376"/>
      <c r="Q575" s="377"/>
      <c r="R575" s="369"/>
      <c r="S575" s="370"/>
      <c r="T575" s="379"/>
      <c r="U575" s="384"/>
      <c r="V575" s="385"/>
      <c r="W575" s="386"/>
      <c r="X575" s="348"/>
      <c r="Y575" s="349"/>
      <c r="Z575" s="349"/>
      <c r="AA575" s="349"/>
      <c r="AB575" s="349"/>
      <c r="AC575" s="350"/>
      <c r="AD575" s="98"/>
      <c r="AU575" s="346"/>
      <c r="AV575" s="346"/>
    </row>
    <row r="576" spans="3:48" ht="10.9" hidden="1" customHeight="1">
      <c r="C576" s="353"/>
      <c r="D576" s="356"/>
      <c r="E576" s="359"/>
      <c r="F576" s="362"/>
      <c r="G576" s="353"/>
      <c r="H576" s="365"/>
      <c r="I576" s="372"/>
      <c r="J576" s="373"/>
      <c r="K576" s="374"/>
      <c r="L576" s="375"/>
      <c r="M576" s="376"/>
      <c r="N576" s="376"/>
      <c r="O576" s="376"/>
      <c r="P576" s="376"/>
      <c r="Q576" s="377"/>
      <c r="R576" s="372"/>
      <c r="S576" s="373"/>
      <c r="T576" s="380"/>
      <c r="U576" s="387"/>
      <c r="V576" s="388"/>
      <c r="W576" s="389"/>
      <c r="X576" s="348"/>
      <c r="Y576" s="349"/>
      <c r="Z576" s="349"/>
      <c r="AA576" s="349"/>
      <c r="AB576" s="349"/>
      <c r="AC576" s="350"/>
      <c r="AD576" s="98"/>
      <c r="AU576" s="346"/>
      <c r="AV576" s="346"/>
    </row>
    <row r="577" spans="3:48" ht="10.9" hidden="1" customHeight="1">
      <c r="C577" s="351">
        <v>7</v>
      </c>
      <c r="D577" s="354" t="s">
        <v>9</v>
      </c>
      <c r="E577" s="357">
        <v>8</v>
      </c>
      <c r="F577" s="360" t="s">
        <v>10</v>
      </c>
      <c r="G577" s="351" t="s">
        <v>19</v>
      </c>
      <c r="H577" s="363"/>
      <c r="I577" s="366" t="s">
        <v>304</v>
      </c>
      <c r="J577" s="367"/>
      <c r="K577" s="368"/>
      <c r="L577" s="375">
        <f t="shared" ref="L577" si="324">IF(AND(I577="△",AU577="●"),2+ROUNDDOWN(($K$247-100)/100,0)*2,0)</f>
        <v>0</v>
      </c>
      <c r="M577" s="376"/>
      <c r="N577" s="376"/>
      <c r="O577" s="376"/>
      <c r="P577" s="376"/>
      <c r="Q577" s="377"/>
      <c r="R577" s="366"/>
      <c r="S577" s="367"/>
      <c r="T577" s="378"/>
      <c r="U577" s="381">
        <f t="shared" ref="U577" si="325">IF(R577="①",$AL$199,IF(R577="②",$AL$230,0))</f>
        <v>0</v>
      </c>
      <c r="V577" s="382"/>
      <c r="W577" s="383"/>
      <c r="X577" s="348">
        <f t="shared" ref="X577" si="326">IF(I577="○",L577,ROUNDUP(L577*U577,1))</f>
        <v>0</v>
      </c>
      <c r="Y577" s="349"/>
      <c r="Z577" s="349"/>
      <c r="AA577" s="349"/>
      <c r="AB577" s="349"/>
      <c r="AC577" s="350"/>
      <c r="AD577" s="98"/>
      <c r="AU577" s="346" t="str">
        <f t="shared" ref="AU577" si="327">IF(OR(I577="×",AU581="×"),"×","●")</f>
        <v>●</v>
      </c>
      <c r="AV577" s="346" t="str">
        <f t="shared" ref="AV577" si="328">IF(AU577="●",IF(I577="定","-",I577),"-")</f>
        <v>※</v>
      </c>
    </row>
    <row r="578" spans="3:48" ht="10.9" hidden="1" customHeight="1">
      <c r="C578" s="352"/>
      <c r="D578" s="355"/>
      <c r="E578" s="358"/>
      <c r="F578" s="361"/>
      <c r="G578" s="352"/>
      <c r="H578" s="364"/>
      <c r="I578" s="369"/>
      <c r="J578" s="370"/>
      <c r="K578" s="371"/>
      <c r="L578" s="375"/>
      <c r="M578" s="376"/>
      <c r="N578" s="376"/>
      <c r="O578" s="376"/>
      <c r="P578" s="376"/>
      <c r="Q578" s="377"/>
      <c r="R578" s="369"/>
      <c r="S578" s="370"/>
      <c r="T578" s="379"/>
      <c r="U578" s="384"/>
      <c r="V578" s="385"/>
      <c r="W578" s="386"/>
      <c r="X578" s="348"/>
      <c r="Y578" s="349"/>
      <c r="Z578" s="349"/>
      <c r="AA578" s="349"/>
      <c r="AB578" s="349"/>
      <c r="AC578" s="350"/>
      <c r="AD578" s="98"/>
      <c r="AU578" s="346"/>
      <c r="AV578" s="346"/>
    </row>
    <row r="579" spans="3:48" ht="10.9" hidden="1" customHeight="1">
      <c r="C579" s="352"/>
      <c r="D579" s="355"/>
      <c r="E579" s="358"/>
      <c r="F579" s="361"/>
      <c r="G579" s="352"/>
      <c r="H579" s="364"/>
      <c r="I579" s="369"/>
      <c r="J579" s="370"/>
      <c r="K579" s="371"/>
      <c r="L579" s="375"/>
      <c r="M579" s="376"/>
      <c r="N579" s="376"/>
      <c r="O579" s="376"/>
      <c r="P579" s="376"/>
      <c r="Q579" s="377"/>
      <c r="R579" s="369"/>
      <c r="S579" s="370"/>
      <c r="T579" s="379"/>
      <c r="U579" s="384"/>
      <c r="V579" s="385"/>
      <c r="W579" s="386"/>
      <c r="X579" s="348"/>
      <c r="Y579" s="349"/>
      <c r="Z579" s="349"/>
      <c r="AA579" s="349"/>
      <c r="AB579" s="349"/>
      <c r="AC579" s="350"/>
      <c r="AD579" s="98"/>
      <c r="AU579" s="346"/>
      <c r="AV579" s="346"/>
    </row>
    <row r="580" spans="3:48" ht="10.9" hidden="1" customHeight="1">
      <c r="C580" s="353"/>
      <c r="D580" s="356"/>
      <c r="E580" s="359"/>
      <c r="F580" s="362"/>
      <c r="G580" s="353"/>
      <c r="H580" s="365"/>
      <c r="I580" s="372"/>
      <c r="J580" s="373"/>
      <c r="K580" s="374"/>
      <c r="L580" s="375"/>
      <c r="M580" s="376"/>
      <c r="N580" s="376"/>
      <c r="O580" s="376"/>
      <c r="P580" s="376"/>
      <c r="Q580" s="377"/>
      <c r="R580" s="372"/>
      <c r="S580" s="373"/>
      <c r="T580" s="380"/>
      <c r="U580" s="387"/>
      <c r="V580" s="388"/>
      <c r="W580" s="389"/>
      <c r="X580" s="348"/>
      <c r="Y580" s="349"/>
      <c r="Z580" s="349"/>
      <c r="AA580" s="349"/>
      <c r="AB580" s="349"/>
      <c r="AC580" s="350"/>
      <c r="AD580" s="98"/>
      <c r="AU580" s="346"/>
      <c r="AV580" s="346"/>
    </row>
    <row r="581" spans="3:48" ht="10.9" hidden="1" customHeight="1">
      <c r="C581" s="351">
        <v>7</v>
      </c>
      <c r="D581" s="354" t="s">
        <v>9</v>
      </c>
      <c r="E581" s="357">
        <v>9</v>
      </c>
      <c r="F581" s="360" t="s">
        <v>10</v>
      </c>
      <c r="G581" s="351" t="s">
        <v>20</v>
      </c>
      <c r="H581" s="363"/>
      <c r="I581" s="366" t="s">
        <v>304</v>
      </c>
      <c r="J581" s="367"/>
      <c r="K581" s="368"/>
      <c r="L581" s="375">
        <f t="shared" ref="L581" si="329">IF(AND(I581="△",AU581="●"),2+ROUNDDOWN(($K$247-100)/100,0)*2,0)</f>
        <v>0</v>
      </c>
      <c r="M581" s="376"/>
      <c r="N581" s="376"/>
      <c r="O581" s="376"/>
      <c r="P581" s="376"/>
      <c r="Q581" s="377"/>
      <c r="R581" s="366"/>
      <c r="S581" s="367"/>
      <c r="T581" s="378"/>
      <c r="U581" s="381">
        <f t="shared" ref="U581" si="330">IF(R581="①",$AL$199,IF(R581="②",$AL$230,0))</f>
        <v>0</v>
      </c>
      <c r="V581" s="382"/>
      <c r="W581" s="383"/>
      <c r="X581" s="348">
        <f t="shared" ref="X581" si="331">IF(I581="○",L581,ROUNDUP(L581*U581,1))</f>
        <v>0</v>
      </c>
      <c r="Y581" s="349"/>
      <c r="Z581" s="349"/>
      <c r="AA581" s="349"/>
      <c r="AB581" s="349"/>
      <c r="AC581" s="350"/>
      <c r="AD581" s="98"/>
      <c r="AU581" s="346" t="str">
        <f t="shared" ref="AU581" si="332">IF(OR(I581="×",AU585="×"),"×","●")</f>
        <v>●</v>
      </c>
      <c r="AV581" s="346" t="str">
        <f t="shared" ref="AV581" si="333">IF(AU581="●",IF(I581="定","-",I581),"-")</f>
        <v>※</v>
      </c>
    </row>
    <row r="582" spans="3:48" ht="10.9" hidden="1" customHeight="1">
      <c r="C582" s="352"/>
      <c r="D582" s="355"/>
      <c r="E582" s="358"/>
      <c r="F582" s="361"/>
      <c r="G582" s="352"/>
      <c r="H582" s="364"/>
      <c r="I582" s="369"/>
      <c r="J582" s="370"/>
      <c r="K582" s="371"/>
      <c r="L582" s="375"/>
      <c r="M582" s="376"/>
      <c r="N582" s="376"/>
      <c r="O582" s="376"/>
      <c r="P582" s="376"/>
      <c r="Q582" s="377"/>
      <c r="R582" s="369"/>
      <c r="S582" s="370"/>
      <c r="T582" s="379"/>
      <c r="U582" s="384"/>
      <c r="V582" s="385"/>
      <c r="W582" s="386"/>
      <c r="X582" s="348"/>
      <c r="Y582" s="349"/>
      <c r="Z582" s="349"/>
      <c r="AA582" s="349"/>
      <c r="AB582" s="349"/>
      <c r="AC582" s="350"/>
      <c r="AD582" s="98"/>
      <c r="AU582" s="346"/>
      <c r="AV582" s="346"/>
    </row>
    <row r="583" spans="3:48" ht="10.9" hidden="1" customHeight="1">
      <c r="C583" s="352"/>
      <c r="D583" s="355"/>
      <c r="E583" s="358"/>
      <c r="F583" s="361"/>
      <c r="G583" s="352"/>
      <c r="H583" s="364"/>
      <c r="I583" s="369"/>
      <c r="J583" s="370"/>
      <c r="K583" s="371"/>
      <c r="L583" s="375"/>
      <c r="M583" s="376"/>
      <c r="N583" s="376"/>
      <c r="O583" s="376"/>
      <c r="P583" s="376"/>
      <c r="Q583" s="377"/>
      <c r="R583" s="369"/>
      <c r="S583" s="370"/>
      <c r="T583" s="379"/>
      <c r="U583" s="384"/>
      <c r="V583" s="385"/>
      <c r="W583" s="386"/>
      <c r="X583" s="348"/>
      <c r="Y583" s="349"/>
      <c r="Z583" s="349"/>
      <c r="AA583" s="349"/>
      <c r="AB583" s="349"/>
      <c r="AC583" s="350"/>
      <c r="AD583" s="98"/>
      <c r="AU583" s="346"/>
      <c r="AV583" s="346"/>
    </row>
    <row r="584" spans="3:48" ht="10.9" hidden="1" customHeight="1">
      <c r="C584" s="353"/>
      <c r="D584" s="356"/>
      <c r="E584" s="359"/>
      <c r="F584" s="362"/>
      <c r="G584" s="353"/>
      <c r="H584" s="365"/>
      <c r="I584" s="372"/>
      <c r="J584" s="373"/>
      <c r="K584" s="374"/>
      <c r="L584" s="375"/>
      <c r="M584" s="376"/>
      <c r="N584" s="376"/>
      <c r="O584" s="376"/>
      <c r="P584" s="376"/>
      <c r="Q584" s="377"/>
      <c r="R584" s="372"/>
      <c r="S584" s="373"/>
      <c r="T584" s="380"/>
      <c r="U584" s="387"/>
      <c r="V584" s="388"/>
      <c r="W584" s="389"/>
      <c r="X584" s="348"/>
      <c r="Y584" s="349"/>
      <c r="Z584" s="349"/>
      <c r="AA584" s="349"/>
      <c r="AB584" s="349"/>
      <c r="AC584" s="350"/>
      <c r="AD584" s="98"/>
      <c r="AU584" s="346"/>
      <c r="AV584" s="346"/>
    </row>
    <row r="585" spans="3:48" ht="10.9" hidden="1" customHeight="1">
      <c r="C585" s="351">
        <v>7</v>
      </c>
      <c r="D585" s="354" t="s">
        <v>9</v>
      </c>
      <c r="E585" s="357">
        <v>10</v>
      </c>
      <c r="F585" s="360" t="s">
        <v>10</v>
      </c>
      <c r="G585" s="351" t="s">
        <v>21</v>
      </c>
      <c r="H585" s="363"/>
      <c r="I585" s="366" t="s">
        <v>122</v>
      </c>
      <c r="J585" s="367"/>
      <c r="K585" s="368"/>
      <c r="L585" s="375">
        <f t="shared" ref="L585" si="334">IF(AND(I585="△",AU585="●"),2+ROUNDDOWN(($K$247-100)/100,0)*2,0)</f>
        <v>0</v>
      </c>
      <c r="M585" s="376"/>
      <c r="N585" s="376"/>
      <c r="O585" s="376"/>
      <c r="P585" s="376"/>
      <c r="Q585" s="377"/>
      <c r="R585" s="366" t="s">
        <v>252</v>
      </c>
      <c r="S585" s="367"/>
      <c r="T585" s="378"/>
      <c r="U585" s="381">
        <f t="shared" ref="U585" si="335">IF(R585="①",$AL$199,IF(R585="②",$AL$230,0))</f>
        <v>0</v>
      </c>
      <c r="V585" s="382"/>
      <c r="W585" s="383"/>
      <c r="X585" s="348">
        <f t="shared" ref="X585" si="336">IF(I585="○",L585,ROUNDUP(L585*U585,1))</f>
        <v>0</v>
      </c>
      <c r="Y585" s="349"/>
      <c r="Z585" s="349"/>
      <c r="AA585" s="349"/>
      <c r="AB585" s="349"/>
      <c r="AC585" s="350"/>
      <c r="AD585" s="98"/>
      <c r="AU585" s="346" t="str">
        <f t="shared" ref="AU585" si="337">IF(OR(I585="×",AU589="×"),"×","●")</f>
        <v>●</v>
      </c>
      <c r="AV585" s="346" t="str">
        <f t="shared" ref="AV585" si="338">IF(AU585="●",IF(I585="定","-",I585),"-")</f>
        <v>△</v>
      </c>
    </row>
    <row r="586" spans="3:48" ht="10.9" hidden="1" customHeight="1">
      <c r="C586" s="352"/>
      <c r="D586" s="355"/>
      <c r="E586" s="358"/>
      <c r="F586" s="361"/>
      <c r="G586" s="352"/>
      <c r="H586" s="364"/>
      <c r="I586" s="369"/>
      <c r="J586" s="370"/>
      <c r="K586" s="371"/>
      <c r="L586" s="375"/>
      <c r="M586" s="376"/>
      <c r="N586" s="376"/>
      <c r="O586" s="376"/>
      <c r="P586" s="376"/>
      <c r="Q586" s="377"/>
      <c r="R586" s="369"/>
      <c r="S586" s="370"/>
      <c r="T586" s="379"/>
      <c r="U586" s="384"/>
      <c r="V586" s="385"/>
      <c r="W586" s="386"/>
      <c r="X586" s="348"/>
      <c r="Y586" s="349"/>
      <c r="Z586" s="349"/>
      <c r="AA586" s="349"/>
      <c r="AB586" s="349"/>
      <c r="AC586" s="350"/>
      <c r="AD586" s="98"/>
      <c r="AU586" s="346"/>
      <c r="AV586" s="346"/>
    </row>
    <row r="587" spans="3:48" ht="10.9" hidden="1" customHeight="1">
      <c r="C587" s="352"/>
      <c r="D587" s="355"/>
      <c r="E587" s="358"/>
      <c r="F587" s="361"/>
      <c r="G587" s="352"/>
      <c r="H587" s="364"/>
      <c r="I587" s="369"/>
      <c r="J587" s="370"/>
      <c r="K587" s="371"/>
      <c r="L587" s="375"/>
      <c r="M587" s="376"/>
      <c r="N587" s="376"/>
      <c r="O587" s="376"/>
      <c r="P587" s="376"/>
      <c r="Q587" s="377"/>
      <c r="R587" s="369"/>
      <c r="S587" s="370"/>
      <c r="T587" s="379"/>
      <c r="U587" s="384"/>
      <c r="V587" s="385"/>
      <c r="W587" s="386"/>
      <c r="X587" s="348"/>
      <c r="Y587" s="349"/>
      <c r="Z587" s="349"/>
      <c r="AA587" s="349"/>
      <c r="AB587" s="349"/>
      <c r="AC587" s="350"/>
      <c r="AD587" s="98"/>
      <c r="AU587" s="346"/>
      <c r="AV587" s="346"/>
    </row>
    <row r="588" spans="3:48" ht="10.9" hidden="1" customHeight="1">
      <c r="C588" s="353"/>
      <c r="D588" s="356"/>
      <c r="E588" s="359"/>
      <c r="F588" s="362"/>
      <c r="G588" s="353"/>
      <c r="H588" s="365"/>
      <c r="I588" s="372"/>
      <c r="J588" s="373"/>
      <c r="K588" s="374"/>
      <c r="L588" s="375"/>
      <c r="M588" s="376"/>
      <c r="N588" s="376"/>
      <c r="O588" s="376"/>
      <c r="P588" s="376"/>
      <c r="Q588" s="377"/>
      <c r="R588" s="372"/>
      <c r="S588" s="373"/>
      <c r="T588" s="380"/>
      <c r="U588" s="387"/>
      <c r="V588" s="388"/>
      <c r="W588" s="389"/>
      <c r="X588" s="348"/>
      <c r="Y588" s="349"/>
      <c r="Z588" s="349"/>
      <c r="AA588" s="349"/>
      <c r="AB588" s="349"/>
      <c r="AC588" s="350"/>
      <c r="AD588" s="98"/>
      <c r="AU588" s="346"/>
      <c r="AV588" s="346"/>
    </row>
    <row r="589" spans="3:48" ht="10.9" hidden="1" customHeight="1">
      <c r="C589" s="351">
        <v>7</v>
      </c>
      <c r="D589" s="354" t="s">
        <v>9</v>
      </c>
      <c r="E589" s="357">
        <v>11</v>
      </c>
      <c r="F589" s="360" t="s">
        <v>10</v>
      </c>
      <c r="G589" s="351" t="s">
        <v>22</v>
      </c>
      <c r="H589" s="363"/>
      <c r="I589" s="366" t="s">
        <v>122</v>
      </c>
      <c r="J589" s="367"/>
      <c r="K589" s="368"/>
      <c r="L589" s="375">
        <f t="shared" ref="L589" si="339">IF(AND(I589="△",AU589="●"),2+ROUNDDOWN(($K$247-100)/100,0)*2,0)</f>
        <v>0</v>
      </c>
      <c r="M589" s="376"/>
      <c r="N589" s="376"/>
      <c r="O589" s="376"/>
      <c r="P589" s="376"/>
      <c r="Q589" s="377"/>
      <c r="R589" s="366" t="s">
        <v>160</v>
      </c>
      <c r="S589" s="367"/>
      <c r="T589" s="378"/>
      <c r="U589" s="381">
        <f t="shared" ref="U589" si="340">IF(R589="①",$AL$199,IF(R589="②",$AL$230,0))</f>
        <v>0</v>
      </c>
      <c r="V589" s="382"/>
      <c r="W589" s="383"/>
      <c r="X589" s="348">
        <f t="shared" ref="X589" si="341">IF(I589="○",L589,ROUNDUP(L589*U589,1))</f>
        <v>0</v>
      </c>
      <c r="Y589" s="349"/>
      <c r="Z589" s="349"/>
      <c r="AA589" s="349"/>
      <c r="AB589" s="349"/>
      <c r="AC589" s="350"/>
      <c r="AD589" s="98"/>
      <c r="AU589" s="346" t="str">
        <f>IF(I589="×","×","●")</f>
        <v>●</v>
      </c>
      <c r="AV589" s="346" t="str">
        <f t="shared" ref="AV589" si="342">IF(AU589="●",IF(I589="定","-",I589),"-")</f>
        <v>△</v>
      </c>
    </row>
    <row r="590" spans="3:48" ht="10.9" hidden="1" customHeight="1">
      <c r="C590" s="352"/>
      <c r="D590" s="355"/>
      <c r="E590" s="358"/>
      <c r="F590" s="361"/>
      <c r="G590" s="352"/>
      <c r="H590" s="364"/>
      <c r="I590" s="369"/>
      <c r="J590" s="370"/>
      <c r="K590" s="371"/>
      <c r="L590" s="375"/>
      <c r="M590" s="376"/>
      <c r="N590" s="376"/>
      <c r="O590" s="376"/>
      <c r="P590" s="376"/>
      <c r="Q590" s="377"/>
      <c r="R590" s="369"/>
      <c r="S590" s="370"/>
      <c r="T590" s="379"/>
      <c r="U590" s="384"/>
      <c r="V590" s="385"/>
      <c r="W590" s="386"/>
      <c r="X590" s="348"/>
      <c r="Y590" s="349"/>
      <c r="Z590" s="349"/>
      <c r="AA590" s="349"/>
      <c r="AB590" s="349"/>
      <c r="AC590" s="350"/>
      <c r="AD590" s="98"/>
      <c r="AU590" s="346"/>
      <c r="AV590" s="346"/>
    </row>
    <row r="591" spans="3:48" ht="10.9" hidden="1" customHeight="1">
      <c r="C591" s="352"/>
      <c r="D591" s="355"/>
      <c r="E591" s="358"/>
      <c r="F591" s="361"/>
      <c r="G591" s="352"/>
      <c r="H591" s="364"/>
      <c r="I591" s="369"/>
      <c r="J591" s="370"/>
      <c r="K591" s="371"/>
      <c r="L591" s="375"/>
      <c r="M591" s="376"/>
      <c r="N591" s="376"/>
      <c r="O591" s="376"/>
      <c r="P591" s="376"/>
      <c r="Q591" s="377"/>
      <c r="R591" s="369"/>
      <c r="S591" s="370"/>
      <c r="T591" s="379"/>
      <c r="U591" s="384"/>
      <c r="V591" s="385"/>
      <c r="W591" s="386"/>
      <c r="X591" s="348"/>
      <c r="Y591" s="349"/>
      <c r="Z591" s="349"/>
      <c r="AA591" s="349"/>
      <c r="AB591" s="349"/>
      <c r="AC591" s="350"/>
      <c r="AD591" s="98"/>
      <c r="AU591" s="346"/>
      <c r="AV591" s="346"/>
    </row>
    <row r="592" spans="3:48" ht="10.9" hidden="1" customHeight="1" thickBot="1">
      <c r="C592" s="397"/>
      <c r="D592" s="399"/>
      <c r="E592" s="401"/>
      <c r="F592" s="403"/>
      <c r="G592" s="397"/>
      <c r="H592" s="405"/>
      <c r="I592" s="409"/>
      <c r="J592" s="410"/>
      <c r="K592" s="411"/>
      <c r="L592" s="415"/>
      <c r="M592" s="416"/>
      <c r="N592" s="416"/>
      <c r="O592" s="416"/>
      <c r="P592" s="416"/>
      <c r="Q592" s="417"/>
      <c r="R592" s="409"/>
      <c r="S592" s="410"/>
      <c r="T592" s="419"/>
      <c r="U592" s="423"/>
      <c r="V592" s="424"/>
      <c r="W592" s="425"/>
      <c r="X592" s="393"/>
      <c r="Y592" s="394"/>
      <c r="Z592" s="394"/>
      <c r="AA592" s="394"/>
      <c r="AB592" s="394"/>
      <c r="AC592" s="395"/>
      <c r="AD592" s="98"/>
      <c r="AU592" s="347"/>
      <c r="AV592" s="347"/>
    </row>
    <row r="593" spans="3:48" ht="10.9" hidden="1" customHeight="1" thickTop="1">
      <c r="C593" s="352">
        <v>7</v>
      </c>
      <c r="D593" s="355" t="s">
        <v>9</v>
      </c>
      <c r="E593" s="358">
        <v>12</v>
      </c>
      <c r="F593" s="361" t="s">
        <v>10</v>
      </c>
      <c r="G593" s="352" t="s">
        <v>23</v>
      </c>
      <c r="H593" s="364"/>
      <c r="I593" s="369" t="s">
        <v>304</v>
      </c>
      <c r="J593" s="370"/>
      <c r="K593" s="371"/>
      <c r="L593" s="430">
        <f t="shared" ref="L593" si="343">IF(AND(I593="△",AU593="●"),2+ROUNDDOWN(($K$247-100)/100,0)*2,0)</f>
        <v>0</v>
      </c>
      <c r="M593" s="431"/>
      <c r="N593" s="431"/>
      <c r="O593" s="431"/>
      <c r="P593" s="431"/>
      <c r="Q593" s="432"/>
      <c r="R593" s="369"/>
      <c r="S593" s="370"/>
      <c r="T593" s="379"/>
      <c r="U593" s="384">
        <f t="shared" ref="U593" si="344">IF(R593="①",$AL$199,IF(R593="②",$AL$230,0))</f>
        <v>0</v>
      </c>
      <c r="V593" s="385"/>
      <c r="W593" s="386"/>
      <c r="X593" s="390">
        <f t="shared" ref="X593" si="345">IF(I593="○",L593,ROUNDUP(L593*U593,1))</f>
        <v>0</v>
      </c>
      <c r="Y593" s="391"/>
      <c r="Z593" s="391"/>
      <c r="AA593" s="391"/>
      <c r="AB593" s="391"/>
      <c r="AC593" s="392"/>
      <c r="AD593" s="98"/>
      <c r="AU593" s="346" t="str">
        <f t="shared" ref="AU593" si="346">IF(OR(I593="×",AU597="×"),"×","●")</f>
        <v>●</v>
      </c>
      <c r="AV593" s="346" t="str">
        <f t="shared" ref="AV593" si="347">IF(AU593="●",IF(I593="定","-",I593),"-")</f>
        <v>※</v>
      </c>
    </row>
    <row r="594" spans="3:48" ht="10.9" hidden="1" customHeight="1">
      <c r="C594" s="352"/>
      <c r="D594" s="355"/>
      <c r="E594" s="358"/>
      <c r="F594" s="361"/>
      <c r="G594" s="352"/>
      <c r="H594" s="364"/>
      <c r="I594" s="369"/>
      <c r="J594" s="370"/>
      <c r="K594" s="371"/>
      <c r="L594" s="375"/>
      <c r="M594" s="376"/>
      <c r="N594" s="376"/>
      <c r="O594" s="376"/>
      <c r="P594" s="376"/>
      <c r="Q594" s="377"/>
      <c r="R594" s="369"/>
      <c r="S594" s="370"/>
      <c r="T594" s="379"/>
      <c r="U594" s="384"/>
      <c r="V594" s="385"/>
      <c r="W594" s="386"/>
      <c r="X594" s="348"/>
      <c r="Y594" s="349"/>
      <c r="Z594" s="349"/>
      <c r="AA594" s="349"/>
      <c r="AB594" s="349"/>
      <c r="AC594" s="350"/>
      <c r="AD594" s="98"/>
      <c r="AU594" s="346"/>
      <c r="AV594" s="346"/>
    </row>
    <row r="595" spans="3:48" ht="10.9" hidden="1" customHeight="1">
      <c r="C595" s="352"/>
      <c r="D595" s="355"/>
      <c r="E595" s="358"/>
      <c r="F595" s="361"/>
      <c r="G595" s="352"/>
      <c r="H595" s="364"/>
      <c r="I595" s="369"/>
      <c r="J595" s="370"/>
      <c r="K595" s="371"/>
      <c r="L595" s="375"/>
      <c r="M595" s="376"/>
      <c r="N595" s="376"/>
      <c r="O595" s="376"/>
      <c r="P595" s="376"/>
      <c r="Q595" s="377"/>
      <c r="R595" s="369"/>
      <c r="S595" s="370"/>
      <c r="T595" s="379"/>
      <c r="U595" s="384"/>
      <c r="V595" s="385"/>
      <c r="W595" s="386"/>
      <c r="X595" s="348"/>
      <c r="Y595" s="349"/>
      <c r="Z595" s="349"/>
      <c r="AA595" s="349"/>
      <c r="AB595" s="349"/>
      <c r="AC595" s="350"/>
      <c r="AD595" s="98"/>
      <c r="AU595" s="346"/>
      <c r="AV595" s="346"/>
    </row>
    <row r="596" spans="3:48" ht="10.9" hidden="1" customHeight="1">
      <c r="C596" s="353"/>
      <c r="D596" s="356"/>
      <c r="E596" s="359"/>
      <c r="F596" s="362"/>
      <c r="G596" s="353"/>
      <c r="H596" s="365"/>
      <c r="I596" s="372"/>
      <c r="J596" s="373"/>
      <c r="K596" s="374"/>
      <c r="L596" s="375"/>
      <c r="M596" s="376"/>
      <c r="N596" s="376"/>
      <c r="O596" s="376"/>
      <c r="P596" s="376"/>
      <c r="Q596" s="377"/>
      <c r="R596" s="372"/>
      <c r="S596" s="373"/>
      <c r="T596" s="380"/>
      <c r="U596" s="387"/>
      <c r="V596" s="388"/>
      <c r="W596" s="389"/>
      <c r="X596" s="348"/>
      <c r="Y596" s="349"/>
      <c r="Z596" s="349"/>
      <c r="AA596" s="349"/>
      <c r="AB596" s="349"/>
      <c r="AC596" s="350"/>
      <c r="AD596" s="98"/>
      <c r="AU596" s="346"/>
      <c r="AV596" s="346"/>
    </row>
    <row r="597" spans="3:48" ht="10.9" hidden="1" customHeight="1">
      <c r="C597" s="351">
        <v>7</v>
      </c>
      <c r="D597" s="354" t="s">
        <v>9</v>
      </c>
      <c r="E597" s="357">
        <v>13</v>
      </c>
      <c r="F597" s="360" t="s">
        <v>10</v>
      </c>
      <c r="G597" s="351" t="s">
        <v>24</v>
      </c>
      <c r="H597" s="363"/>
      <c r="I597" s="366" t="s">
        <v>125</v>
      </c>
      <c r="J597" s="367"/>
      <c r="K597" s="368"/>
      <c r="L597" s="375">
        <f t="shared" ref="L597" si="348">IF(AND(I597="△",AU597="●"),2+ROUNDDOWN(($K$247-100)/100,0)*2,0)</f>
        <v>0</v>
      </c>
      <c r="M597" s="376"/>
      <c r="N597" s="376"/>
      <c r="O597" s="376"/>
      <c r="P597" s="376"/>
      <c r="Q597" s="377"/>
      <c r="R597" s="366"/>
      <c r="S597" s="367"/>
      <c r="T597" s="378"/>
      <c r="U597" s="381">
        <f t="shared" ref="U597" si="349">IF(R597="①",$AL$199,IF(R597="②",$AL$230,0))</f>
        <v>0</v>
      </c>
      <c r="V597" s="382"/>
      <c r="W597" s="383"/>
      <c r="X597" s="348">
        <f t="shared" ref="X597" si="350">IF(I597="○",L597,ROUNDUP(L597*U597,1))</f>
        <v>0</v>
      </c>
      <c r="Y597" s="349"/>
      <c r="Z597" s="349"/>
      <c r="AA597" s="349"/>
      <c r="AB597" s="349"/>
      <c r="AC597" s="350"/>
      <c r="AD597" s="98"/>
      <c r="AU597" s="346" t="str">
        <f t="shared" ref="AU597" si="351">IF(OR(I597="×",AU601="×"),"×","●")</f>
        <v>●</v>
      </c>
      <c r="AV597" s="346" t="str">
        <f t="shared" ref="AV597" si="352">IF(AU597="●",IF(I597="定","-",I597),"-")</f>
        <v>-</v>
      </c>
    </row>
    <row r="598" spans="3:48" ht="10.9" hidden="1" customHeight="1">
      <c r="C598" s="352"/>
      <c r="D598" s="355"/>
      <c r="E598" s="358"/>
      <c r="F598" s="361"/>
      <c r="G598" s="352"/>
      <c r="H598" s="364"/>
      <c r="I598" s="369"/>
      <c r="J598" s="370"/>
      <c r="K598" s="371"/>
      <c r="L598" s="375"/>
      <c r="M598" s="376"/>
      <c r="N598" s="376"/>
      <c r="O598" s="376"/>
      <c r="P598" s="376"/>
      <c r="Q598" s="377"/>
      <c r="R598" s="369"/>
      <c r="S598" s="370"/>
      <c r="T598" s="379"/>
      <c r="U598" s="384"/>
      <c r="V598" s="385"/>
      <c r="W598" s="386"/>
      <c r="X598" s="348"/>
      <c r="Y598" s="349"/>
      <c r="Z598" s="349"/>
      <c r="AA598" s="349"/>
      <c r="AB598" s="349"/>
      <c r="AC598" s="350"/>
      <c r="AD598" s="98"/>
      <c r="AU598" s="346"/>
      <c r="AV598" s="346"/>
    </row>
    <row r="599" spans="3:48" ht="10.9" hidden="1" customHeight="1">
      <c r="C599" s="352"/>
      <c r="D599" s="355"/>
      <c r="E599" s="358"/>
      <c r="F599" s="361"/>
      <c r="G599" s="352"/>
      <c r="H599" s="364"/>
      <c r="I599" s="369"/>
      <c r="J599" s="370"/>
      <c r="K599" s="371"/>
      <c r="L599" s="375"/>
      <c r="M599" s="376"/>
      <c r="N599" s="376"/>
      <c r="O599" s="376"/>
      <c r="P599" s="376"/>
      <c r="Q599" s="377"/>
      <c r="R599" s="369"/>
      <c r="S599" s="370"/>
      <c r="T599" s="379"/>
      <c r="U599" s="384"/>
      <c r="V599" s="385"/>
      <c r="W599" s="386"/>
      <c r="X599" s="348"/>
      <c r="Y599" s="349"/>
      <c r="Z599" s="349"/>
      <c r="AA599" s="349"/>
      <c r="AB599" s="349"/>
      <c r="AC599" s="350"/>
      <c r="AD599" s="98"/>
      <c r="AU599" s="346"/>
      <c r="AV599" s="346"/>
    </row>
    <row r="600" spans="3:48" ht="10.9" hidden="1" customHeight="1">
      <c r="C600" s="353"/>
      <c r="D600" s="356"/>
      <c r="E600" s="359"/>
      <c r="F600" s="362"/>
      <c r="G600" s="353"/>
      <c r="H600" s="365"/>
      <c r="I600" s="372"/>
      <c r="J600" s="373"/>
      <c r="K600" s="374"/>
      <c r="L600" s="375"/>
      <c r="M600" s="376"/>
      <c r="N600" s="376"/>
      <c r="O600" s="376"/>
      <c r="P600" s="376"/>
      <c r="Q600" s="377"/>
      <c r="R600" s="372"/>
      <c r="S600" s="373"/>
      <c r="T600" s="380"/>
      <c r="U600" s="387"/>
      <c r="V600" s="388"/>
      <c r="W600" s="389"/>
      <c r="X600" s="348"/>
      <c r="Y600" s="349"/>
      <c r="Z600" s="349"/>
      <c r="AA600" s="349"/>
      <c r="AB600" s="349"/>
      <c r="AC600" s="350"/>
      <c r="AD600" s="98"/>
      <c r="AU600" s="346"/>
      <c r="AV600" s="346"/>
    </row>
    <row r="601" spans="3:48" ht="10.9" hidden="1" customHeight="1">
      <c r="C601" s="351">
        <v>7</v>
      </c>
      <c r="D601" s="354" t="s">
        <v>9</v>
      </c>
      <c r="E601" s="357">
        <v>14</v>
      </c>
      <c r="F601" s="360" t="s">
        <v>10</v>
      </c>
      <c r="G601" s="351" t="s">
        <v>25</v>
      </c>
      <c r="H601" s="363"/>
      <c r="I601" s="366" t="s">
        <v>304</v>
      </c>
      <c r="J601" s="367"/>
      <c r="K601" s="368"/>
      <c r="L601" s="375">
        <f t="shared" ref="L601" si="353">IF(AND(I601="△",AU601="●"),2+ROUNDDOWN(($K$247-100)/100,0)*2,0)</f>
        <v>0</v>
      </c>
      <c r="M601" s="376"/>
      <c r="N601" s="376"/>
      <c r="O601" s="376"/>
      <c r="P601" s="376"/>
      <c r="Q601" s="377"/>
      <c r="R601" s="366"/>
      <c r="S601" s="367"/>
      <c r="T601" s="378"/>
      <c r="U601" s="381">
        <f t="shared" ref="U601" si="354">IF(R601="①",$AL$199,IF(R601="②",$AL$230,0))</f>
        <v>0</v>
      </c>
      <c r="V601" s="382"/>
      <c r="W601" s="383"/>
      <c r="X601" s="348">
        <f t="shared" ref="X601" si="355">IF(I601="○",L601,ROUNDUP(L601*U601,1))</f>
        <v>0</v>
      </c>
      <c r="Y601" s="349"/>
      <c r="Z601" s="349"/>
      <c r="AA601" s="349"/>
      <c r="AB601" s="349"/>
      <c r="AC601" s="350"/>
      <c r="AD601" s="98"/>
      <c r="AU601" s="346" t="str">
        <f t="shared" ref="AU601" si="356">IF(OR(I601="×",AU605="×"),"×","●")</f>
        <v>●</v>
      </c>
      <c r="AV601" s="346" t="str">
        <f t="shared" ref="AV601" si="357">IF(AU601="●",IF(I601="定","-",I601),"-")</f>
        <v>※</v>
      </c>
    </row>
    <row r="602" spans="3:48" ht="10.9" hidden="1" customHeight="1">
      <c r="C602" s="352"/>
      <c r="D602" s="355"/>
      <c r="E602" s="358"/>
      <c r="F602" s="361"/>
      <c r="G602" s="352"/>
      <c r="H602" s="364"/>
      <c r="I602" s="369"/>
      <c r="J602" s="370"/>
      <c r="K602" s="371"/>
      <c r="L602" s="375"/>
      <c r="M602" s="376"/>
      <c r="N602" s="376"/>
      <c r="O602" s="376"/>
      <c r="P602" s="376"/>
      <c r="Q602" s="377"/>
      <c r="R602" s="369"/>
      <c r="S602" s="370"/>
      <c r="T602" s="379"/>
      <c r="U602" s="384"/>
      <c r="V602" s="385"/>
      <c r="W602" s="386"/>
      <c r="X602" s="348"/>
      <c r="Y602" s="349"/>
      <c r="Z602" s="349"/>
      <c r="AA602" s="349"/>
      <c r="AB602" s="349"/>
      <c r="AC602" s="350"/>
      <c r="AD602" s="98"/>
      <c r="AU602" s="346"/>
      <c r="AV602" s="346"/>
    </row>
    <row r="603" spans="3:48" ht="10.9" hidden="1" customHeight="1">
      <c r="C603" s="352"/>
      <c r="D603" s="355"/>
      <c r="E603" s="358"/>
      <c r="F603" s="361"/>
      <c r="G603" s="352"/>
      <c r="H603" s="364"/>
      <c r="I603" s="369"/>
      <c r="J603" s="370"/>
      <c r="K603" s="371"/>
      <c r="L603" s="375"/>
      <c r="M603" s="376"/>
      <c r="N603" s="376"/>
      <c r="O603" s="376"/>
      <c r="P603" s="376"/>
      <c r="Q603" s="377"/>
      <c r="R603" s="369"/>
      <c r="S603" s="370"/>
      <c r="T603" s="379"/>
      <c r="U603" s="384"/>
      <c r="V603" s="385"/>
      <c r="W603" s="386"/>
      <c r="X603" s="348"/>
      <c r="Y603" s="349"/>
      <c r="Z603" s="349"/>
      <c r="AA603" s="349"/>
      <c r="AB603" s="349"/>
      <c r="AC603" s="350"/>
      <c r="AD603" s="98"/>
      <c r="AU603" s="346"/>
      <c r="AV603" s="346"/>
    </row>
    <row r="604" spans="3:48" ht="10.9" hidden="1" customHeight="1">
      <c r="C604" s="353"/>
      <c r="D604" s="356"/>
      <c r="E604" s="359"/>
      <c r="F604" s="362"/>
      <c r="G604" s="353"/>
      <c r="H604" s="365"/>
      <c r="I604" s="372"/>
      <c r="J604" s="373"/>
      <c r="K604" s="374"/>
      <c r="L604" s="375"/>
      <c r="M604" s="376"/>
      <c r="N604" s="376"/>
      <c r="O604" s="376"/>
      <c r="P604" s="376"/>
      <c r="Q604" s="377"/>
      <c r="R604" s="372"/>
      <c r="S604" s="373"/>
      <c r="T604" s="380"/>
      <c r="U604" s="387"/>
      <c r="V604" s="388"/>
      <c r="W604" s="389"/>
      <c r="X604" s="348"/>
      <c r="Y604" s="349"/>
      <c r="Z604" s="349"/>
      <c r="AA604" s="349"/>
      <c r="AB604" s="349"/>
      <c r="AC604" s="350"/>
      <c r="AD604" s="98"/>
      <c r="AU604" s="346"/>
      <c r="AV604" s="346"/>
    </row>
    <row r="605" spans="3:48" ht="10.9" hidden="1" customHeight="1">
      <c r="C605" s="351">
        <v>7</v>
      </c>
      <c r="D605" s="354" t="s">
        <v>9</v>
      </c>
      <c r="E605" s="357">
        <v>15</v>
      </c>
      <c r="F605" s="360" t="s">
        <v>10</v>
      </c>
      <c r="G605" s="351" t="s">
        <v>19</v>
      </c>
      <c r="H605" s="363"/>
      <c r="I605" s="366" t="s">
        <v>304</v>
      </c>
      <c r="J605" s="367"/>
      <c r="K605" s="368"/>
      <c r="L605" s="375">
        <f t="shared" ref="L605" si="358">IF(AND(I605="△",AU605="●"),2+ROUNDDOWN(($K$247-100)/100,0)*2,0)</f>
        <v>0</v>
      </c>
      <c r="M605" s="376"/>
      <c r="N605" s="376"/>
      <c r="O605" s="376"/>
      <c r="P605" s="376"/>
      <c r="Q605" s="377"/>
      <c r="R605" s="366"/>
      <c r="S605" s="367"/>
      <c r="T605" s="378"/>
      <c r="U605" s="381">
        <f t="shared" ref="U605" si="359">IF(R605="①",$AL$199,IF(R605="②",$AL$230,0))</f>
        <v>0</v>
      </c>
      <c r="V605" s="382"/>
      <c r="W605" s="383"/>
      <c r="X605" s="348">
        <f t="shared" ref="X605" si="360">IF(I605="○",L605,ROUNDUP(L605*U605,1))</f>
        <v>0</v>
      </c>
      <c r="Y605" s="349"/>
      <c r="Z605" s="349"/>
      <c r="AA605" s="349"/>
      <c r="AB605" s="349"/>
      <c r="AC605" s="350"/>
      <c r="AD605" s="98"/>
      <c r="AU605" s="346" t="str">
        <f t="shared" ref="AU605" si="361">IF(OR(I605="×",AU609="×"),"×","●")</f>
        <v>●</v>
      </c>
      <c r="AV605" s="346" t="str">
        <f t="shared" ref="AV605" si="362">IF(AU605="●",IF(I605="定","-",I605),"-")</f>
        <v>※</v>
      </c>
    </row>
    <row r="606" spans="3:48" ht="10.9" hidden="1" customHeight="1">
      <c r="C606" s="352"/>
      <c r="D606" s="355"/>
      <c r="E606" s="358"/>
      <c r="F606" s="361"/>
      <c r="G606" s="352"/>
      <c r="H606" s="364"/>
      <c r="I606" s="369"/>
      <c r="J606" s="370"/>
      <c r="K606" s="371"/>
      <c r="L606" s="375"/>
      <c r="M606" s="376"/>
      <c r="N606" s="376"/>
      <c r="O606" s="376"/>
      <c r="P606" s="376"/>
      <c r="Q606" s="377"/>
      <c r="R606" s="369"/>
      <c r="S606" s="370"/>
      <c r="T606" s="379"/>
      <c r="U606" s="384"/>
      <c r="V606" s="385"/>
      <c r="W606" s="386"/>
      <c r="X606" s="348"/>
      <c r="Y606" s="349"/>
      <c r="Z606" s="349"/>
      <c r="AA606" s="349"/>
      <c r="AB606" s="349"/>
      <c r="AC606" s="350"/>
      <c r="AD606" s="98"/>
      <c r="AU606" s="346"/>
      <c r="AV606" s="346"/>
    </row>
    <row r="607" spans="3:48" ht="10.9" hidden="1" customHeight="1">
      <c r="C607" s="352"/>
      <c r="D607" s="355"/>
      <c r="E607" s="358"/>
      <c r="F607" s="361"/>
      <c r="G607" s="352"/>
      <c r="H607" s="364"/>
      <c r="I607" s="369"/>
      <c r="J607" s="370"/>
      <c r="K607" s="371"/>
      <c r="L607" s="375"/>
      <c r="M607" s="376"/>
      <c r="N607" s="376"/>
      <c r="O607" s="376"/>
      <c r="P607" s="376"/>
      <c r="Q607" s="377"/>
      <c r="R607" s="369"/>
      <c r="S607" s="370"/>
      <c r="T607" s="379"/>
      <c r="U607" s="384"/>
      <c r="V607" s="385"/>
      <c r="W607" s="386"/>
      <c r="X607" s="348"/>
      <c r="Y607" s="349"/>
      <c r="Z607" s="349"/>
      <c r="AA607" s="349"/>
      <c r="AB607" s="349"/>
      <c r="AC607" s="350"/>
      <c r="AD607" s="98"/>
      <c r="AU607" s="346"/>
      <c r="AV607" s="346"/>
    </row>
    <row r="608" spans="3:48" ht="10.9" hidden="1" customHeight="1">
      <c r="C608" s="353"/>
      <c r="D608" s="356"/>
      <c r="E608" s="359"/>
      <c r="F608" s="362"/>
      <c r="G608" s="353"/>
      <c r="H608" s="365"/>
      <c r="I608" s="372"/>
      <c r="J608" s="373"/>
      <c r="K608" s="374"/>
      <c r="L608" s="375"/>
      <c r="M608" s="376"/>
      <c r="N608" s="376"/>
      <c r="O608" s="376"/>
      <c r="P608" s="376"/>
      <c r="Q608" s="377"/>
      <c r="R608" s="372"/>
      <c r="S608" s="373"/>
      <c r="T608" s="380"/>
      <c r="U608" s="387"/>
      <c r="V608" s="388"/>
      <c r="W608" s="389"/>
      <c r="X608" s="348"/>
      <c r="Y608" s="349"/>
      <c r="Z608" s="349"/>
      <c r="AA608" s="349"/>
      <c r="AB608" s="349"/>
      <c r="AC608" s="350"/>
      <c r="AD608" s="98"/>
      <c r="AU608" s="346"/>
      <c r="AV608" s="346"/>
    </row>
    <row r="609" spans="3:48" ht="10.9" hidden="1" customHeight="1">
      <c r="C609" s="351">
        <v>7</v>
      </c>
      <c r="D609" s="354" t="s">
        <v>9</v>
      </c>
      <c r="E609" s="357">
        <v>16</v>
      </c>
      <c r="F609" s="360" t="s">
        <v>10</v>
      </c>
      <c r="G609" s="351" t="s">
        <v>20</v>
      </c>
      <c r="H609" s="363"/>
      <c r="I609" s="366" t="s">
        <v>304</v>
      </c>
      <c r="J609" s="367"/>
      <c r="K609" s="368"/>
      <c r="L609" s="375">
        <f t="shared" ref="L609" si="363">IF(AND(I609="△",AU609="●"),2+ROUNDDOWN(($K$247-100)/100,0)*2,0)</f>
        <v>0</v>
      </c>
      <c r="M609" s="376"/>
      <c r="N609" s="376"/>
      <c r="O609" s="376"/>
      <c r="P609" s="376"/>
      <c r="Q609" s="377"/>
      <c r="R609" s="366"/>
      <c r="S609" s="367"/>
      <c r="T609" s="378"/>
      <c r="U609" s="381">
        <f t="shared" ref="U609" si="364">IF(R609="①",$AL$199,IF(R609="②",$AL$230,0))</f>
        <v>0</v>
      </c>
      <c r="V609" s="382"/>
      <c r="W609" s="383"/>
      <c r="X609" s="348">
        <f t="shared" ref="X609" si="365">IF(I609="○",L609,ROUNDUP(L609*U609,1))</f>
        <v>0</v>
      </c>
      <c r="Y609" s="349"/>
      <c r="Z609" s="349"/>
      <c r="AA609" s="349"/>
      <c r="AB609" s="349"/>
      <c r="AC609" s="350"/>
      <c r="AD609" s="98"/>
      <c r="AU609" s="346" t="str">
        <f t="shared" ref="AU609" si="366">IF(OR(I609="×",AU613="×"),"×","●")</f>
        <v>●</v>
      </c>
      <c r="AV609" s="346" t="str">
        <f t="shared" ref="AV609" si="367">IF(AU609="●",IF(I609="定","-",I609),"-")</f>
        <v>※</v>
      </c>
    </row>
    <row r="610" spans="3:48" ht="10.9" hidden="1" customHeight="1">
      <c r="C610" s="352"/>
      <c r="D610" s="355"/>
      <c r="E610" s="358"/>
      <c r="F610" s="361"/>
      <c r="G610" s="352"/>
      <c r="H610" s="364"/>
      <c r="I610" s="369"/>
      <c r="J610" s="370"/>
      <c r="K610" s="371"/>
      <c r="L610" s="375"/>
      <c r="M610" s="376"/>
      <c r="N610" s="376"/>
      <c r="O610" s="376"/>
      <c r="P610" s="376"/>
      <c r="Q610" s="377"/>
      <c r="R610" s="369"/>
      <c r="S610" s="370"/>
      <c r="T610" s="379"/>
      <c r="U610" s="384"/>
      <c r="V610" s="385"/>
      <c r="W610" s="386"/>
      <c r="X610" s="348"/>
      <c r="Y610" s="349"/>
      <c r="Z610" s="349"/>
      <c r="AA610" s="349"/>
      <c r="AB610" s="349"/>
      <c r="AC610" s="350"/>
      <c r="AD610" s="98"/>
      <c r="AU610" s="346"/>
      <c r="AV610" s="346"/>
    </row>
    <row r="611" spans="3:48" ht="10.9" hidden="1" customHeight="1">
      <c r="C611" s="352"/>
      <c r="D611" s="355"/>
      <c r="E611" s="358"/>
      <c r="F611" s="361"/>
      <c r="G611" s="352"/>
      <c r="H611" s="364"/>
      <c r="I611" s="369"/>
      <c r="J611" s="370"/>
      <c r="K611" s="371"/>
      <c r="L611" s="375"/>
      <c r="M611" s="376"/>
      <c r="N611" s="376"/>
      <c r="O611" s="376"/>
      <c r="P611" s="376"/>
      <c r="Q611" s="377"/>
      <c r="R611" s="369"/>
      <c r="S611" s="370"/>
      <c r="T611" s="379"/>
      <c r="U611" s="384"/>
      <c r="V611" s="385"/>
      <c r="W611" s="386"/>
      <c r="X611" s="348"/>
      <c r="Y611" s="349"/>
      <c r="Z611" s="349"/>
      <c r="AA611" s="349"/>
      <c r="AB611" s="349"/>
      <c r="AC611" s="350"/>
      <c r="AD611" s="98"/>
      <c r="AU611" s="346"/>
      <c r="AV611" s="346"/>
    </row>
    <row r="612" spans="3:48" ht="10.9" hidden="1" customHeight="1">
      <c r="C612" s="353"/>
      <c r="D612" s="356"/>
      <c r="E612" s="359"/>
      <c r="F612" s="362"/>
      <c r="G612" s="353"/>
      <c r="H612" s="365"/>
      <c r="I612" s="372"/>
      <c r="J612" s="373"/>
      <c r="K612" s="374"/>
      <c r="L612" s="375"/>
      <c r="M612" s="376"/>
      <c r="N612" s="376"/>
      <c r="O612" s="376"/>
      <c r="P612" s="376"/>
      <c r="Q612" s="377"/>
      <c r="R612" s="372"/>
      <c r="S612" s="373"/>
      <c r="T612" s="380"/>
      <c r="U612" s="387"/>
      <c r="V612" s="388"/>
      <c r="W612" s="389"/>
      <c r="X612" s="348"/>
      <c r="Y612" s="349"/>
      <c r="Z612" s="349"/>
      <c r="AA612" s="349"/>
      <c r="AB612" s="349"/>
      <c r="AC612" s="350"/>
      <c r="AD612" s="98"/>
      <c r="AU612" s="346"/>
      <c r="AV612" s="346"/>
    </row>
    <row r="613" spans="3:48" ht="10.9" hidden="1" customHeight="1">
      <c r="C613" s="351">
        <v>7</v>
      </c>
      <c r="D613" s="354" t="s">
        <v>9</v>
      </c>
      <c r="E613" s="357">
        <v>17</v>
      </c>
      <c r="F613" s="360" t="s">
        <v>10</v>
      </c>
      <c r="G613" s="351" t="s">
        <v>21</v>
      </c>
      <c r="H613" s="363"/>
      <c r="I613" s="366" t="s">
        <v>122</v>
      </c>
      <c r="J613" s="367"/>
      <c r="K613" s="368"/>
      <c r="L613" s="375">
        <f t="shared" ref="L613" si="368">IF(AND(I613="△",AU613="●"),2+ROUNDDOWN(($K$247-100)/100,0)*2,0)</f>
        <v>0</v>
      </c>
      <c r="M613" s="376"/>
      <c r="N613" s="376"/>
      <c r="O613" s="376"/>
      <c r="P613" s="376"/>
      <c r="Q613" s="377"/>
      <c r="R613" s="366" t="s">
        <v>252</v>
      </c>
      <c r="S613" s="367"/>
      <c r="T613" s="378"/>
      <c r="U613" s="381">
        <f t="shared" ref="U613" si="369">IF(R613="①",$AL$199,IF(R613="②",$AL$230,0))</f>
        <v>0</v>
      </c>
      <c r="V613" s="382"/>
      <c r="W613" s="383"/>
      <c r="X613" s="348">
        <f t="shared" ref="X613" si="370">IF(I613="○",L613,ROUNDUP(L613*U613,1))</f>
        <v>0</v>
      </c>
      <c r="Y613" s="349"/>
      <c r="Z613" s="349"/>
      <c r="AA613" s="349"/>
      <c r="AB613" s="349"/>
      <c r="AC613" s="350"/>
      <c r="AD613" s="98"/>
      <c r="AU613" s="346" t="str">
        <f t="shared" ref="AU613" si="371">IF(OR(I613="×",AU617="×"),"×","●")</f>
        <v>●</v>
      </c>
      <c r="AV613" s="346" t="str">
        <f t="shared" ref="AV613" si="372">IF(AU613="●",IF(I613="定","-",I613),"-")</f>
        <v>△</v>
      </c>
    </row>
    <row r="614" spans="3:48" ht="10.9" hidden="1" customHeight="1">
      <c r="C614" s="352"/>
      <c r="D614" s="355"/>
      <c r="E614" s="358"/>
      <c r="F614" s="361"/>
      <c r="G614" s="352"/>
      <c r="H614" s="364"/>
      <c r="I614" s="369"/>
      <c r="J614" s="370"/>
      <c r="K614" s="371"/>
      <c r="L614" s="375"/>
      <c r="M614" s="376"/>
      <c r="N614" s="376"/>
      <c r="O614" s="376"/>
      <c r="P614" s="376"/>
      <c r="Q614" s="377"/>
      <c r="R614" s="369"/>
      <c r="S614" s="370"/>
      <c r="T614" s="379"/>
      <c r="U614" s="384"/>
      <c r="V614" s="385"/>
      <c r="W614" s="386"/>
      <c r="X614" s="348"/>
      <c r="Y614" s="349"/>
      <c r="Z614" s="349"/>
      <c r="AA614" s="349"/>
      <c r="AB614" s="349"/>
      <c r="AC614" s="350"/>
      <c r="AD614" s="98"/>
      <c r="AU614" s="346"/>
      <c r="AV614" s="346"/>
    </row>
    <row r="615" spans="3:48" ht="10.9" hidden="1" customHeight="1">
      <c r="C615" s="352"/>
      <c r="D615" s="355"/>
      <c r="E615" s="358"/>
      <c r="F615" s="361"/>
      <c r="G615" s="352"/>
      <c r="H615" s="364"/>
      <c r="I615" s="369"/>
      <c r="J615" s="370"/>
      <c r="K615" s="371"/>
      <c r="L615" s="375"/>
      <c r="M615" s="376"/>
      <c r="N615" s="376"/>
      <c r="O615" s="376"/>
      <c r="P615" s="376"/>
      <c r="Q615" s="377"/>
      <c r="R615" s="369"/>
      <c r="S615" s="370"/>
      <c r="T615" s="379"/>
      <c r="U615" s="384"/>
      <c r="V615" s="385"/>
      <c r="W615" s="386"/>
      <c r="X615" s="348"/>
      <c r="Y615" s="349"/>
      <c r="Z615" s="349"/>
      <c r="AA615" s="349"/>
      <c r="AB615" s="349"/>
      <c r="AC615" s="350"/>
      <c r="AD615" s="98"/>
      <c r="AU615" s="346"/>
      <c r="AV615" s="346"/>
    </row>
    <row r="616" spans="3:48" ht="10.9" hidden="1" customHeight="1">
      <c r="C616" s="353"/>
      <c r="D616" s="356"/>
      <c r="E616" s="359"/>
      <c r="F616" s="362"/>
      <c r="G616" s="353"/>
      <c r="H616" s="365"/>
      <c r="I616" s="372"/>
      <c r="J616" s="373"/>
      <c r="K616" s="374"/>
      <c r="L616" s="375"/>
      <c r="M616" s="376"/>
      <c r="N616" s="376"/>
      <c r="O616" s="376"/>
      <c r="P616" s="376"/>
      <c r="Q616" s="377"/>
      <c r="R616" s="372"/>
      <c r="S616" s="373"/>
      <c r="T616" s="380"/>
      <c r="U616" s="387"/>
      <c r="V616" s="388"/>
      <c r="W616" s="389"/>
      <c r="X616" s="348"/>
      <c r="Y616" s="349"/>
      <c r="Z616" s="349"/>
      <c r="AA616" s="349"/>
      <c r="AB616" s="349"/>
      <c r="AC616" s="350"/>
      <c r="AD616" s="98"/>
      <c r="AU616" s="346"/>
      <c r="AV616" s="346"/>
    </row>
    <row r="617" spans="3:48" ht="10.9" hidden="1" customHeight="1">
      <c r="C617" s="351">
        <v>7</v>
      </c>
      <c r="D617" s="354" t="s">
        <v>9</v>
      </c>
      <c r="E617" s="357">
        <v>18</v>
      </c>
      <c r="F617" s="360" t="s">
        <v>10</v>
      </c>
      <c r="G617" s="351" t="s">
        <v>22</v>
      </c>
      <c r="H617" s="363"/>
      <c r="I617" s="366" t="s">
        <v>122</v>
      </c>
      <c r="J617" s="367"/>
      <c r="K617" s="368"/>
      <c r="L617" s="375">
        <f t="shared" ref="L617" si="373">IF(AND(I617="△",AU617="●"),2+ROUNDDOWN(($K$247-100)/100,0)*2,0)</f>
        <v>0</v>
      </c>
      <c r="M617" s="376"/>
      <c r="N617" s="376"/>
      <c r="O617" s="376"/>
      <c r="P617" s="376"/>
      <c r="Q617" s="377"/>
      <c r="R617" s="366" t="s">
        <v>160</v>
      </c>
      <c r="S617" s="367"/>
      <c r="T617" s="378"/>
      <c r="U617" s="381">
        <f t="shared" ref="U617" si="374">IF(R617="①",$AL$199,IF(R617="②",$AL$230,0))</f>
        <v>0</v>
      </c>
      <c r="V617" s="382"/>
      <c r="W617" s="383"/>
      <c r="X617" s="348">
        <f t="shared" ref="X617" si="375">IF(I617="○",L617,ROUNDUP(L617*U617,1))</f>
        <v>0</v>
      </c>
      <c r="Y617" s="349"/>
      <c r="Z617" s="349"/>
      <c r="AA617" s="349"/>
      <c r="AB617" s="349"/>
      <c r="AC617" s="350"/>
      <c r="AD617" s="98"/>
      <c r="AU617" s="346" t="str">
        <f t="shared" ref="AU617" si="376">IF(OR(I617="×",AU621="×"),"×","●")</f>
        <v>●</v>
      </c>
      <c r="AV617" s="346" t="str">
        <f t="shared" ref="AV617" si="377">IF(AU617="●",IF(I617="定","-",I617),"-")</f>
        <v>△</v>
      </c>
    </row>
    <row r="618" spans="3:48" ht="10.9" hidden="1" customHeight="1">
      <c r="C618" s="352"/>
      <c r="D618" s="355"/>
      <c r="E618" s="358"/>
      <c r="F618" s="361"/>
      <c r="G618" s="352"/>
      <c r="H618" s="364"/>
      <c r="I618" s="369"/>
      <c r="J618" s="370"/>
      <c r="K618" s="371"/>
      <c r="L618" s="375"/>
      <c r="M618" s="376"/>
      <c r="N618" s="376"/>
      <c r="O618" s="376"/>
      <c r="P618" s="376"/>
      <c r="Q618" s="377"/>
      <c r="R618" s="369"/>
      <c r="S618" s="370"/>
      <c r="T618" s="379"/>
      <c r="U618" s="384"/>
      <c r="V618" s="385"/>
      <c r="W618" s="386"/>
      <c r="X618" s="348"/>
      <c r="Y618" s="349"/>
      <c r="Z618" s="349"/>
      <c r="AA618" s="349"/>
      <c r="AB618" s="349"/>
      <c r="AC618" s="350"/>
      <c r="AD618" s="98"/>
      <c r="AU618" s="346"/>
      <c r="AV618" s="346"/>
    </row>
    <row r="619" spans="3:48" ht="10.9" hidden="1" customHeight="1">
      <c r="C619" s="352"/>
      <c r="D619" s="355"/>
      <c r="E619" s="358"/>
      <c r="F619" s="361"/>
      <c r="G619" s="352"/>
      <c r="H619" s="364"/>
      <c r="I619" s="369"/>
      <c r="J619" s="370"/>
      <c r="K619" s="371"/>
      <c r="L619" s="375"/>
      <c r="M619" s="376"/>
      <c r="N619" s="376"/>
      <c r="O619" s="376"/>
      <c r="P619" s="376"/>
      <c r="Q619" s="377"/>
      <c r="R619" s="369"/>
      <c r="S619" s="370"/>
      <c r="T619" s="379"/>
      <c r="U619" s="384"/>
      <c r="V619" s="385"/>
      <c r="W619" s="386"/>
      <c r="X619" s="348"/>
      <c r="Y619" s="349"/>
      <c r="Z619" s="349"/>
      <c r="AA619" s="349"/>
      <c r="AB619" s="349"/>
      <c r="AC619" s="350"/>
      <c r="AD619" s="98"/>
      <c r="AU619" s="346"/>
      <c r="AV619" s="346"/>
    </row>
    <row r="620" spans="3:48" ht="10.9" hidden="1" customHeight="1">
      <c r="C620" s="353"/>
      <c r="D620" s="356"/>
      <c r="E620" s="359"/>
      <c r="F620" s="362"/>
      <c r="G620" s="353"/>
      <c r="H620" s="365"/>
      <c r="I620" s="372"/>
      <c r="J620" s="373"/>
      <c r="K620" s="374"/>
      <c r="L620" s="375"/>
      <c r="M620" s="376"/>
      <c r="N620" s="376"/>
      <c r="O620" s="376"/>
      <c r="P620" s="376"/>
      <c r="Q620" s="377"/>
      <c r="R620" s="372"/>
      <c r="S620" s="373"/>
      <c r="T620" s="380"/>
      <c r="U620" s="387"/>
      <c r="V620" s="388"/>
      <c r="W620" s="389"/>
      <c r="X620" s="348"/>
      <c r="Y620" s="349"/>
      <c r="Z620" s="349"/>
      <c r="AA620" s="349"/>
      <c r="AB620" s="349"/>
      <c r="AC620" s="350"/>
      <c r="AD620" s="98"/>
      <c r="AU620" s="346"/>
      <c r="AV620" s="346"/>
    </row>
    <row r="621" spans="3:48" ht="10.9" hidden="1" customHeight="1">
      <c r="C621" s="351">
        <v>7</v>
      </c>
      <c r="D621" s="354" t="s">
        <v>9</v>
      </c>
      <c r="E621" s="357">
        <v>19</v>
      </c>
      <c r="F621" s="360" t="s">
        <v>10</v>
      </c>
      <c r="G621" s="352" t="s">
        <v>23</v>
      </c>
      <c r="H621" s="364"/>
      <c r="I621" s="369" t="s">
        <v>304</v>
      </c>
      <c r="J621" s="370"/>
      <c r="K621" s="371"/>
      <c r="L621" s="375">
        <f t="shared" ref="L621" si="378">IF(AND(I621="△",AU621="●"),2+ROUNDDOWN(($K$247-100)/100,0)*2,0)</f>
        <v>0</v>
      </c>
      <c r="M621" s="376"/>
      <c r="N621" s="376"/>
      <c r="O621" s="376"/>
      <c r="P621" s="376"/>
      <c r="Q621" s="377"/>
      <c r="R621" s="366"/>
      <c r="S621" s="367"/>
      <c r="T621" s="378"/>
      <c r="U621" s="381">
        <f t="shared" ref="U621" si="379">IF(R621="①",$AL$199,IF(R621="②",$AL$230,0))</f>
        <v>0</v>
      </c>
      <c r="V621" s="382"/>
      <c r="W621" s="383"/>
      <c r="X621" s="348">
        <f t="shared" ref="X621" si="380">IF(I621="○",L621,ROUNDUP(L621*U621,1))</f>
        <v>0</v>
      </c>
      <c r="Y621" s="349"/>
      <c r="Z621" s="349"/>
      <c r="AA621" s="349"/>
      <c r="AB621" s="349"/>
      <c r="AC621" s="350"/>
      <c r="AD621" s="98"/>
      <c r="AU621" s="346" t="str">
        <f t="shared" ref="AU621" si="381">IF(OR(I621="×",AU625="×"),"×","●")</f>
        <v>●</v>
      </c>
      <c r="AV621" s="346" t="str">
        <f t="shared" ref="AV621" si="382">IF(AU621="●",IF(I621="定","-",I621),"-")</f>
        <v>※</v>
      </c>
    </row>
    <row r="622" spans="3:48" ht="10.9" hidden="1" customHeight="1">
      <c r="C622" s="352"/>
      <c r="D622" s="355"/>
      <c r="E622" s="358"/>
      <c r="F622" s="361"/>
      <c r="G622" s="352"/>
      <c r="H622" s="364"/>
      <c r="I622" s="369"/>
      <c r="J622" s="370"/>
      <c r="K622" s="371"/>
      <c r="L622" s="375"/>
      <c r="M622" s="376"/>
      <c r="N622" s="376"/>
      <c r="O622" s="376"/>
      <c r="P622" s="376"/>
      <c r="Q622" s="377"/>
      <c r="R622" s="369"/>
      <c r="S622" s="370"/>
      <c r="T622" s="379"/>
      <c r="U622" s="384"/>
      <c r="V622" s="385"/>
      <c r="W622" s="386"/>
      <c r="X622" s="348"/>
      <c r="Y622" s="349"/>
      <c r="Z622" s="349"/>
      <c r="AA622" s="349"/>
      <c r="AB622" s="349"/>
      <c r="AC622" s="350"/>
      <c r="AD622" s="98"/>
      <c r="AU622" s="346"/>
      <c r="AV622" s="346"/>
    </row>
    <row r="623" spans="3:48" ht="10.9" hidden="1" customHeight="1">
      <c r="C623" s="352"/>
      <c r="D623" s="355"/>
      <c r="E623" s="358"/>
      <c r="F623" s="361"/>
      <c r="G623" s="352"/>
      <c r="H623" s="364"/>
      <c r="I623" s="369"/>
      <c r="J623" s="370"/>
      <c r="K623" s="371"/>
      <c r="L623" s="375"/>
      <c r="M623" s="376"/>
      <c r="N623" s="376"/>
      <c r="O623" s="376"/>
      <c r="P623" s="376"/>
      <c r="Q623" s="377"/>
      <c r="R623" s="369"/>
      <c r="S623" s="370"/>
      <c r="T623" s="379"/>
      <c r="U623" s="384"/>
      <c r="V623" s="385"/>
      <c r="W623" s="386"/>
      <c r="X623" s="348"/>
      <c r="Y623" s="349"/>
      <c r="Z623" s="349"/>
      <c r="AA623" s="349"/>
      <c r="AB623" s="349"/>
      <c r="AC623" s="350"/>
      <c r="AD623" s="98"/>
      <c r="AU623" s="346"/>
      <c r="AV623" s="346"/>
    </row>
    <row r="624" spans="3:48" ht="10.9" hidden="1" customHeight="1">
      <c r="C624" s="353"/>
      <c r="D624" s="356"/>
      <c r="E624" s="359"/>
      <c r="F624" s="362"/>
      <c r="G624" s="353"/>
      <c r="H624" s="365"/>
      <c r="I624" s="372"/>
      <c r="J624" s="373"/>
      <c r="K624" s="374"/>
      <c r="L624" s="375"/>
      <c r="M624" s="376"/>
      <c r="N624" s="376"/>
      <c r="O624" s="376"/>
      <c r="P624" s="376"/>
      <c r="Q624" s="377"/>
      <c r="R624" s="372"/>
      <c r="S624" s="373"/>
      <c r="T624" s="380"/>
      <c r="U624" s="387"/>
      <c r="V624" s="388"/>
      <c r="W624" s="389"/>
      <c r="X624" s="348"/>
      <c r="Y624" s="349"/>
      <c r="Z624" s="349"/>
      <c r="AA624" s="349"/>
      <c r="AB624" s="349"/>
      <c r="AC624" s="350"/>
      <c r="AD624" s="98"/>
      <c r="AU624" s="346"/>
      <c r="AV624" s="346"/>
    </row>
    <row r="625" spans="3:48" ht="10.9" hidden="1" customHeight="1">
      <c r="C625" s="351">
        <v>7</v>
      </c>
      <c r="D625" s="354" t="s">
        <v>9</v>
      </c>
      <c r="E625" s="357">
        <v>20</v>
      </c>
      <c r="F625" s="360" t="s">
        <v>10</v>
      </c>
      <c r="G625" s="351" t="s">
        <v>24</v>
      </c>
      <c r="H625" s="363"/>
      <c r="I625" s="366" t="s">
        <v>125</v>
      </c>
      <c r="J625" s="367"/>
      <c r="K625" s="368"/>
      <c r="L625" s="375">
        <f t="shared" ref="L625" si="383">IF(AND(I625="△",AU625="●"),2+ROUNDDOWN(($K$247-100)/100,0)*2,0)</f>
        <v>0</v>
      </c>
      <c r="M625" s="376"/>
      <c r="N625" s="376"/>
      <c r="O625" s="376"/>
      <c r="P625" s="376"/>
      <c r="Q625" s="377"/>
      <c r="R625" s="366"/>
      <c r="S625" s="367"/>
      <c r="T625" s="378"/>
      <c r="U625" s="381">
        <f t="shared" ref="U625" si="384">IF(R625="①",$AL$199,IF(R625="②",$AL$230,0))</f>
        <v>0</v>
      </c>
      <c r="V625" s="382"/>
      <c r="W625" s="383"/>
      <c r="X625" s="348">
        <f t="shared" ref="X625" si="385">IF(I625="○",L625,ROUNDUP(L625*U625,1))</f>
        <v>0</v>
      </c>
      <c r="Y625" s="349"/>
      <c r="Z625" s="349"/>
      <c r="AA625" s="349"/>
      <c r="AB625" s="349"/>
      <c r="AC625" s="350"/>
      <c r="AD625" s="98"/>
      <c r="AU625" s="346" t="str">
        <f t="shared" ref="AU625" si="386">IF(OR(I625="×",AU629="×"),"×","●")</f>
        <v>●</v>
      </c>
      <c r="AV625" s="346" t="str">
        <f t="shared" ref="AV625" si="387">IF(AU625="●",IF(I625="定","-",I625),"-")</f>
        <v>-</v>
      </c>
    </row>
    <row r="626" spans="3:48" ht="10.9" hidden="1" customHeight="1">
      <c r="C626" s="352"/>
      <c r="D626" s="355"/>
      <c r="E626" s="358"/>
      <c r="F626" s="361"/>
      <c r="G626" s="352"/>
      <c r="H626" s="364"/>
      <c r="I626" s="369"/>
      <c r="J626" s="370"/>
      <c r="K626" s="371"/>
      <c r="L626" s="375"/>
      <c r="M626" s="376"/>
      <c r="N626" s="376"/>
      <c r="O626" s="376"/>
      <c r="P626" s="376"/>
      <c r="Q626" s="377"/>
      <c r="R626" s="369"/>
      <c r="S626" s="370"/>
      <c r="T626" s="379"/>
      <c r="U626" s="384"/>
      <c r="V626" s="385"/>
      <c r="W626" s="386"/>
      <c r="X626" s="348"/>
      <c r="Y626" s="349"/>
      <c r="Z626" s="349"/>
      <c r="AA626" s="349"/>
      <c r="AB626" s="349"/>
      <c r="AC626" s="350"/>
      <c r="AD626" s="98"/>
      <c r="AU626" s="346"/>
      <c r="AV626" s="346"/>
    </row>
    <row r="627" spans="3:48" ht="10.9" hidden="1" customHeight="1">
      <c r="C627" s="352"/>
      <c r="D627" s="355"/>
      <c r="E627" s="358"/>
      <c r="F627" s="361"/>
      <c r="G627" s="352"/>
      <c r="H627" s="364"/>
      <c r="I627" s="369"/>
      <c r="J627" s="370"/>
      <c r="K627" s="371"/>
      <c r="L627" s="375"/>
      <c r="M627" s="376"/>
      <c r="N627" s="376"/>
      <c r="O627" s="376"/>
      <c r="P627" s="376"/>
      <c r="Q627" s="377"/>
      <c r="R627" s="369"/>
      <c r="S627" s="370"/>
      <c r="T627" s="379"/>
      <c r="U627" s="384"/>
      <c r="V627" s="385"/>
      <c r="W627" s="386"/>
      <c r="X627" s="348"/>
      <c r="Y627" s="349"/>
      <c r="Z627" s="349"/>
      <c r="AA627" s="349"/>
      <c r="AB627" s="349"/>
      <c r="AC627" s="350"/>
      <c r="AD627" s="98"/>
      <c r="AU627" s="346"/>
      <c r="AV627" s="346"/>
    </row>
    <row r="628" spans="3:48" ht="10.9" hidden="1" customHeight="1">
      <c r="C628" s="353"/>
      <c r="D628" s="356"/>
      <c r="E628" s="359"/>
      <c r="F628" s="362"/>
      <c r="G628" s="353"/>
      <c r="H628" s="365"/>
      <c r="I628" s="372"/>
      <c r="J628" s="373"/>
      <c r="K628" s="374"/>
      <c r="L628" s="375"/>
      <c r="M628" s="376"/>
      <c r="N628" s="376"/>
      <c r="O628" s="376"/>
      <c r="P628" s="376"/>
      <c r="Q628" s="377"/>
      <c r="R628" s="372"/>
      <c r="S628" s="373"/>
      <c r="T628" s="380"/>
      <c r="U628" s="387"/>
      <c r="V628" s="388"/>
      <c r="W628" s="389"/>
      <c r="X628" s="348"/>
      <c r="Y628" s="349"/>
      <c r="Z628" s="349"/>
      <c r="AA628" s="349"/>
      <c r="AB628" s="349"/>
      <c r="AC628" s="350"/>
      <c r="AD628" s="98"/>
      <c r="AU628" s="346"/>
      <c r="AV628" s="346"/>
    </row>
    <row r="629" spans="3:48" ht="10.9" hidden="1" customHeight="1">
      <c r="C629" s="351">
        <v>7</v>
      </c>
      <c r="D629" s="354" t="s">
        <v>9</v>
      </c>
      <c r="E629" s="357">
        <v>21</v>
      </c>
      <c r="F629" s="360" t="s">
        <v>10</v>
      </c>
      <c r="G629" s="351" t="s">
        <v>25</v>
      </c>
      <c r="H629" s="363"/>
      <c r="I629" s="366" t="s">
        <v>304</v>
      </c>
      <c r="J629" s="367"/>
      <c r="K629" s="368"/>
      <c r="L629" s="375">
        <f t="shared" ref="L629" si="388">IF(AND(I629="△",AU629="●"),2+ROUNDDOWN(($K$247-100)/100,0)*2,0)</f>
        <v>0</v>
      </c>
      <c r="M629" s="376"/>
      <c r="N629" s="376"/>
      <c r="O629" s="376"/>
      <c r="P629" s="376"/>
      <c r="Q629" s="377"/>
      <c r="R629" s="366"/>
      <c r="S629" s="367"/>
      <c r="T629" s="378"/>
      <c r="U629" s="381">
        <f t="shared" ref="U629" si="389">IF(R629="①",$AL$199,IF(R629="②",$AL$230,0))</f>
        <v>0</v>
      </c>
      <c r="V629" s="382"/>
      <c r="W629" s="383"/>
      <c r="X629" s="348">
        <f t="shared" ref="X629" si="390">IF(I629="○",L629,ROUNDUP(L629*U629,1))</f>
        <v>0</v>
      </c>
      <c r="Y629" s="349"/>
      <c r="Z629" s="349"/>
      <c r="AA629" s="349"/>
      <c r="AB629" s="349"/>
      <c r="AC629" s="350"/>
      <c r="AD629" s="98"/>
      <c r="AU629" s="346" t="str">
        <f t="shared" ref="AU629" si="391">IF(OR(I629="×",AU633="×"),"×","●")</f>
        <v>●</v>
      </c>
      <c r="AV629" s="346" t="str">
        <f t="shared" ref="AV629" si="392">IF(AU629="●",IF(I629="定","-",I629),"-")</f>
        <v>※</v>
      </c>
    </row>
    <row r="630" spans="3:48" ht="10.9" hidden="1" customHeight="1">
      <c r="C630" s="352"/>
      <c r="D630" s="355"/>
      <c r="E630" s="358"/>
      <c r="F630" s="361"/>
      <c r="G630" s="352"/>
      <c r="H630" s="364"/>
      <c r="I630" s="369"/>
      <c r="J630" s="370"/>
      <c r="K630" s="371"/>
      <c r="L630" s="375"/>
      <c r="M630" s="376"/>
      <c r="N630" s="376"/>
      <c r="O630" s="376"/>
      <c r="P630" s="376"/>
      <c r="Q630" s="377"/>
      <c r="R630" s="369"/>
      <c r="S630" s="370"/>
      <c r="T630" s="379"/>
      <c r="U630" s="384"/>
      <c r="V630" s="385"/>
      <c r="W630" s="386"/>
      <c r="X630" s="348"/>
      <c r="Y630" s="349"/>
      <c r="Z630" s="349"/>
      <c r="AA630" s="349"/>
      <c r="AB630" s="349"/>
      <c r="AC630" s="350"/>
      <c r="AD630" s="98"/>
      <c r="AU630" s="346"/>
      <c r="AV630" s="346"/>
    </row>
    <row r="631" spans="3:48" ht="10.9" hidden="1" customHeight="1">
      <c r="C631" s="352"/>
      <c r="D631" s="355"/>
      <c r="E631" s="358"/>
      <c r="F631" s="361"/>
      <c r="G631" s="352"/>
      <c r="H631" s="364"/>
      <c r="I631" s="369"/>
      <c r="J631" s="370"/>
      <c r="K631" s="371"/>
      <c r="L631" s="375"/>
      <c r="M631" s="376"/>
      <c r="N631" s="376"/>
      <c r="O631" s="376"/>
      <c r="P631" s="376"/>
      <c r="Q631" s="377"/>
      <c r="R631" s="369"/>
      <c r="S631" s="370"/>
      <c r="T631" s="379"/>
      <c r="U631" s="384"/>
      <c r="V631" s="385"/>
      <c r="W631" s="386"/>
      <c r="X631" s="348"/>
      <c r="Y631" s="349"/>
      <c r="Z631" s="349"/>
      <c r="AA631" s="349"/>
      <c r="AB631" s="349"/>
      <c r="AC631" s="350"/>
      <c r="AD631" s="98"/>
      <c r="AU631" s="346"/>
      <c r="AV631" s="346"/>
    </row>
    <row r="632" spans="3:48" ht="10.9" hidden="1" customHeight="1">
      <c r="C632" s="353"/>
      <c r="D632" s="356"/>
      <c r="E632" s="359"/>
      <c r="F632" s="362"/>
      <c r="G632" s="353"/>
      <c r="H632" s="365"/>
      <c r="I632" s="372"/>
      <c r="J632" s="373"/>
      <c r="K632" s="374"/>
      <c r="L632" s="375"/>
      <c r="M632" s="376"/>
      <c r="N632" s="376"/>
      <c r="O632" s="376"/>
      <c r="P632" s="376"/>
      <c r="Q632" s="377"/>
      <c r="R632" s="372"/>
      <c r="S632" s="373"/>
      <c r="T632" s="380"/>
      <c r="U632" s="387"/>
      <c r="V632" s="388"/>
      <c r="W632" s="389"/>
      <c r="X632" s="348"/>
      <c r="Y632" s="349"/>
      <c r="Z632" s="349"/>
      <c r="AA632" s="349"/>
      <c r="AB632" s="349"/>
      <c r="AC632" s="350"/>
      <c r="AD632" s="98"/>
      <c r="AU632" s="346"/>
      <c r="AV632" s="346"/>
    </row>
    <row r="633" spans="3:48" ht="10.9" hidden="1" customHeight="1">
      <c r="C633" s="351">
        <v>7</v>
      </c>
      <c r="D633" s="354" t="s">
        <v>9</v>
      </c>
      <c r="E633" s="357">
        <v>22</v>
      </c>
      <c r="F633" s="360" t="s">
        <v>10</v>
      </c>
      <c r="G633" s="351" t="s">
        <v>19</v>
      </c>
      <c r="H633" s="363"/>
      <c r="I633" s="366" t="s">
        <v>304</v>
      </c>
      <c r="J633" s="367"/>
      <c r="K633" s="368"/>
      <c r="L633" s="375">
        <f t="shared" ref="L633" si="393">IF(AND(I633="△",AU633="●"),2+ROUNDDOWN(($K$247-100)/100,0)*2,0)</f>
        <v>0</v>
      </c>
      <c r="M633" s="376"/>
      <c r="N633" s="376"/>
      <c r="O633" s="376"/>
      <c r="P633" s="376"/>
      <c r="Q633" s="377"/>
      <c r="R633" s="366"/>
      <c r="S633" s="367"/>
      <c r="T633" s="378"/>
      <c r="U633" s="381">
        <f t="shared" ref="U633" si="394">IF(R633="①",$AL$199,IF(R633="②",$AL$230,0))</f>
        <v>0</v>
      </c>
      <c r="V633" s="382"/>
      <c r="W633" s="383"/>
      <c r="X633" s="348">
        <f t="shared" ref="X633" si="395">IF(I633="○",L633,ROUNDUP(L633*U633,1))</f>
        <v>0</v>
      </c>
      <c r="Y633" s="349"/>
      <c r="Z633" s="349"/>
      <c r="AA633" s="349"/>
      <c r="AB633" s="349"/>
      <c r="AC633" s="350"/>
      <c r="AD633" s="98"/>
      <c r="AU633" s="346" t="str">
        <f t="shared" ref="AU633" si="396">IF(OR(I633="×",AU637="×"),"×","●")</f>
        <v>●</v>
      </c>
      <c r="AV633" s="346" t="str">
        <f t="shared" ref="AV633" si="397">IF(AU633="●",IF(I633="定","-",I633),"-")</f>
        <v>※</v>
      </c>
    </row>
    <row r="634" spans="3:48" ht="10.9" hidden="1" customHeight="1">
      <c r="C634" s="352"/>
      <c r="D634" s="355"/>
      <c r="E634" s="358"/>
      <c r="F634" s="361"/>
      <c r="G634" s="352"/>
      <c r="H634" s="364"/>
      <c r="I634" s="369"/>
      <c r="J634" s="370"/>
      <c r="K634" s="371"/>
      <c r="L634" s="375"/>
      <c r="M634" s="376"/>
      <c r="N634" s="376"/>
      <c r="O634" s="376"/>
      <c r="P634" s="376"/>
      <c r="Q634" s="377"/>
      <c r="R634" s="369"/>
      <c r="S634" s="370"/>
      <c r="T634" s="379"/>
      <c r="U634" s="384"/>
      <c r="V634" s="385"/>
      <c r="W634" s="386"/>
      <c r="X634" s="348"/>
      <c r="Y634" s="349"/>
      <c r="Z634" s="349"/>
      <c r="AA634" s="349"/>
      <c r="AB634" s="349"/>
      <c r="AC634" s="350"/>
      <c r="AD634" s="98"/>
      <c r="AU634" s="346"/>
      <c r="AV634" s="346"/>
    </row>
    <row r="635" spans="3:48" ht="10.9" hidden="1" customHeight="1">
      <c r="C635" s="352"/>
      <c r="D635" s="355"/>
      <c r="E635" s="358"/>
      <c r="F635" s="361"/>
      <c r="G635" s="352"/>
      <c r="H635" s="364"/>
      <c r="I635" s="369"/>
      <c r="J635" s="370"/>
      <c r="K635" s="371"/>
      <c r="L635" s="375"/>
      <c r="M635" s="376"/>
      <c r="N635" s="376"/>
      <c r="O635" s="376"/>
      <c r="P635" s="376"/>
      <c r="Q635" s="377"/>
      <c r="R635" s="369"/>
      <c r="S635" s="370"/>
      <c r="T635" s="379"/>
      <c r="U635" s="384"/>
      <c r="V635" s="385"/>
      <c r="W635" s="386"/>
      <c r="X635" s="348"/>
      <c r="Y635" s="349"/>
      <c r="Z635" s="349"/>
      <c r="AA635" s="349"/>
      <c r="AB635" s="349"/>
      <c r="AC635" s="350"/>
      <c r="AD635" s="98"/>
      <c r="AU635" s="346"/>
      <c r="AV635" s="346"/>
    </row>
    <row r="636" spans="3:48" ht="10.9" hidden="1" customHeight="1">
      <c r="C636" s="353"/>
      <c r="D636" s="356"/>
      <c r="E636" s="359"/>
      <c r="F636" s="362"/>
      <c r="G636" s="353"/>
      <c r="H636" s="365"/>
      <c r="I636" s="372"/>
      <c r="J636" s="373"/>
      <c r="K636" s="374"/>
      <c r="L636" s="375"/>
      <c r="M636" s="376"/>
      <c r="N636" s="376"/>
      <c r="O636" s="376"/>
      <c r="P636" s="376"/>
      <c r="Q636" s="377"/>
      <c r="R636" s="372"/>
      <c r="S636" s="373"/>
      <c r="T636" s="380"/>
      <c r="U636" s="387"/>
      <c r="V636" s="388"/>
      <c r="W636" s="389"/>
      <c r="X636" s="348"/>
      <c r="Y636" s="349"/>
      <c r="Z636" s="349"/>
      <c r="AA636" s="349"/>
      <c r="AB636" s="349"/>
      <c r="AC636" s="350"/>
      <c r="AD636" s="98"/>
      <c r="AU636" s="346"/>
      <c r="AV636" s="346"/>
    </row>
    <row r="637" spans="3:48" ht="10.9" hidden="1" customHeight="1">
      <c r="C637" s="351">
        <v>7</v>
      </c>
      <c r="D637" s="354" t="s">
        <v>9</v>
      </c>
      <c r="E637" s="357">
        <v>23</v>
      </c>
      <c r="F637" s="360" t="s">
        <v>10</v>
      </c>
      <c r="G637" s="351" t="s">
        <v>20</v>
      </c>
      <c r="H637" s="363"/>
      <c r="I637" s="366" t="s">
        <v>304</v>
      </c>
      <c r="J637" s="367"/>
      <c r="K637" s="368"/>
      <c r="L637" s="375">
        <f t="shared" ref="L637" si="398">IF(AND(I637="△",AU637="●"),2+ROUNDDOWN(($K$247-100)/100,0)*2,0)</f>
        <v>0</v>
      </c>
      <c r="M637" s="376"/>
      <c r="N637" s="376"/>
      <c r="O637" s="376"/>
      <c r="P637" s="376"/>
      <c r="Q637" s="377"/>
      <c r="R637" s="366"/>
      <c r="S637" s="367"/>
      <c r="T637" s="378"/>
      <c r="U637" s="381">
        <f t="shared" ref="U637" si="399">IF(R637="①",$AL$199,IF(R637="②",$AL$230,0))</f>
        <v>0</v>
      </c>
      <c r="V637" s="382"/>
      <c r="W637" s="383"/>
      <c r="X637" s="348">
        <f t="shared" ref="X637" si="400">IF(I637="○",L637,ROUNDUP(L637*U637,1))</f>
        <v>0</v>
      </c>
      <c r="Y637" s="349"/>
      <c r="Z637" s="349"/>
      <c r="AA637" s="349"/>
      <c r="AB637" s="349"/>
      <c r="AC637" s="350"/>
      <c r="AD637" s="98"/>
      <c r="AU637" s="346" t="str">
        <f t="shared" ref="AU637" si="401">IF(OR(I637="×",AU641="×"),"×","●")</f>
        <v>●</v>
      </c>
      <c r="AV637" s="346" t="str">
        <f t="shared" ref="AV637" si="402">IF(AU637="●",IF(I637="定","-",I637),"-")</f>
        <v>※</v>
      </c>
    </row>
    <row r="638" spans="3:48" ht="10.9" hidden="1" customHeight="1">
      <c r="C638" s="352"/>
      <c r="D638" s="355"/>
      <c r="E638" s="358"/>
      <c r="F638" s="361"/>
      <c r="G638" s="352"/>
      <c r="H638" s="364"/>
      <c r="I638" s="369"/>
      <c r="J638" s="370"/>
      <c r="K638" s="371"/>
      <c r="L638" s="375"/>
      <c r="M638" s="376"/>
      <c r="N638" s="376"/>
      <c r="O638" s="376"/>
      <c r="P638" s="376"/>
      <c r="Q638" s="377"/>
      <c r="R638" s="369"/>
      <c r="S638" s="370"/>
      <c r="T638" s="379"/>
      <c r="U638" s="384"/>
      <c r="V638" s="385"/>
      <c r="W638" s="386"/>
      <c r="X638" s="348"/>
      <c r="Y638" s="349"/>
      <c r="Z638" s="349"/>
      <c r="AA638" s="349"/>
      <c r="AB638" s="349"/>
      <c r="AC638" s="350"/>
      <c r="AD638" s="98"/>
      <c r="AU638" s="346"/>
      <c r="AV638" s="346"/>
    </row>
    <row r="639" spans="3:48" ht="10.9" hidden="1" customHeight="1">
      <c r="C639" s="352"/>
      <c r="D639" s="355"/>
      <c r="E639" s="358"/>
      <c r="F639" s="361"/>
      <c r="G639" s="352"/>
      <c r="H639" s="364"/>
      <c r="I639" s="369"/>
      <c r="J639" s="370"/>
      <c r="K639" s="371"/>
      <c r="L639" s="375"/>
      <c r="M639" s="376"/>
      <c r="N639" s="376"/>
      <c r="O639" s="376"/>
      <c r="P639" s="376"/>
      <c r="Q639" s="377"/>
      <c r="R639" s="369"/>
      <c r="S639" s="370"/>
      <c r="T639" s="379"/>
      <c r="U639" s="384"/>
      <c r="V639" s="385"/>
      <c r="W639" s="386"/>
      <c r="X639" s="348"/>
      <c r="Y639" s="349"/>
      <c r="Z639" s="349"/>
      <c r="AA639" s="349"/>
      <c r="AB639" s="349"/>
      <c r="AC639" s="350"/>
      <c r="AD639" s="98"/>
      <c r="AU639" s="346"/>
      <c r="AV639" s="346"/>
    </row>
    <row r="640" spans="3:48" ht="10.9" hidden="1" customHeight="1">
      <c r="C640" s="353"/>
      <c r="D640" s="356"/>
      <c r="E640" s="359"/>
      <c r="F640" s="362"/>
      <c r="G640" s="353"/>
      <c r="H640" s="365"/>
      <c r="I640" s="372"/>
      <c r="J640" s="373"/>
      <c r="K640" s="374"/>
      <c r="L640" s="375"/>
      <c r="M640" s="376"/>
      <c r="N640" s="376"/>
      <c r="O640" s="376"/>
      <c r="P640" s="376"/>
      <c r="Q640" s="377"/>
      <c r="R640" s="372"/>
      <c r="S640" s="373"/>
      <c r="T640" s="380"/>
      <c r="U640" s="387"/>
      <c r="V640" s="388"/>
      <c r="W640" s="389"/>
      <c r="X640" s="348"/>
      <c r="Y640" s="349"/>
      <c r="Z640" s="349"/>
      <c r="AA640" s="349"/>
      <c r="AB640" s="349"/>
      <c r="AC640" s="350"/>
      <c r="AD640" s="98"/>
      <c r="AU640" s="346"/>
      <c r="AV640" s="346"/>
    </row>
    <row r="641" spans="3:48" ht="10.9" hidden="1" customHeight="1">
      <c r="C641" s="351">
        <v>7</v>
      </c>
      <c r="D641" s="354" t="s">
        <v>9</v>
      </c>
      <c r="E641" s="357">
        <v>24</v>
      </c>
      <c r="F641" s="360" t="s">
        <v>10</v>
      </c>
      <c r="G641" s="351" t="s">
        <v>21</v>
      </c>
      <c r="H641" s="363"/>
      <c r="I641" s="366" t="s">
        <v>122</v>
      </c>
      <c r="J641" s="367"/>
      <c r="K641" s="368"/>
      <c r="L641" s="375">
        <f t="shared" ref="L641" si="403">IF(AND(I641="△",AU641="●"),2+ROUNDDOWN(($K$247-100)/100,0)*2,0)</f>
        <v>0</v>
      </c>
      <c r="M641" s="376"/>
      <c r="N641" s="376"/>
      <c r="O641" s="376"/>
      <c r="P641" s="376"/>
      <c r="Q641" s="377"/>
      <c r="R641" s="366" t="s">
        <v>252</v>
      </c>
      <c r="S641" s="367"/>
      <c r="T641" s="378"/>
      <c r="U641" s="381">
        <f t="shared" ref="U641" si="404">IF(R641="①",$AL$199,IF(R641="②",$AL$230,0))</f>
        <v>0</v>
      </c>
      <c r="V641" s="382"/>
      <c r="W641" s="383"/>
      <c r="X641" s="348">
        <f t="shared" ref="X641" si="405">IF(I641="○",L641,ROUNDUP(L641*U641,1))</f>
        <v>0</v>
      </c>
      <c r="Y641" s="349"/>
      <c r="Z641" s="349"/>
      <c r="AA641" s="349"/>
      <c r="AB641" s="349"/>
      <c r="AC641" s="350"/>
      <c r="AD641" s="98"/>
      <c r="AU641" s="346" t="str">
        <f t="shared" ref="AU641" si="406">IF(OR(I641="×",AU645="×"),"×","●")</f>
        <v>●</v>
      </c>
      <c r="AV641" s="346" t="str">
        <f t="shared" ref="AV641" si="407">IF(AU641="●",IF(I641="定","-",I641),"-")</f>
        <v>△</v>
      </c>
    </row>
    <row r="642" spans="3:48" ht="10.9" hidden="1" customHeight="1">
      <c r="C642" s="352"/>
      <c r="D642" s="355"/>
      <c r="E642" s="358"/>
      <c r="F642" s="361"/>
      <c r="G642" s="352"/>
      <c r="H642" s="364"/>
      <c r="I642" s="369"/>
      <c r="J642" s="370"/>
      <c r="K642" s="371"/>
      <c r="L642" s="375"/>
      <c r="M642" s="376"/>
      <c r="N642" s="376"/>
      <c r="O642" s="376"/>
      <c r="P642" s="376"/>
      <c r="Q642" s="377"/>
      <c r="R642" s="369"/>
      <c r="S642" s="370"/>
      <c r="T642" s="379"/>
      <c r="U642" s="384"/>
      <c r="V642" s="385"/>
      <c r="W642" s="386"/>
      <c r="X642" s="348"/>
      <c r="Y642" s="349"/>
      <c r="Z642" s="349"/>
      <c r="AA642" s="349"/>
      <c r="AB642" s="349"/>
      <c r="AC642" s="350"/>
      <c r="AD642" s="98"/>
      <c r="AU642" s="346"/>
      <c r="AV642" s="346"/>
    </row>
    <row r="643" spans="3:48" ht="10.9" hidden="1" customHeight="1">
      <c r="C643" s="352"/>
      <c r="D643" s="355"/>
      <c r="E643" s="358"/>
      <c r="F643" s="361"/>
      <c r="G643" s="352"/>
      <c r="H643" s="364"/>
      <c r="I643" s="369"/>
      <c r="J643" s="370"/>
      <c r="K643" s="371"/>
      <c r="L643" s="375"/>
      <c r="M643" s="376"/>
      <c r="N643" s="376"/>
      <c r="O643" s="376"/>
      <c r="P643" s="376"/>
      <c r="Q643" s="377"/>
      <c r="R643" s="369"/>
      <c r="S643" s="370"/>
      <c r="T643" s="379"/>
      <c r="U643" s="384"/>
      <c r="V643" s="385"/>
      <c r="W643" s="386"/>
      <c r="X643" s="348"/>
      <c r="Y643" s="349"/>
      <c r="Z643" s="349"/>
      <c r="AA643" s="349"/>
      <c r="AB643" s="349"/>
      <c r="AC643" s="350"/>
      <c r="AD643" s="98"/>
      <c r="AU643" s="346"/>
      <c r="AV643" s="346"/>
    </row>
    <row r="644" spans="3:48" ht="10.9" hidden="1" customHeight="1">
      <c r="C644" s="353"/>
      <c r="D644" s="356"/>
      <c r="E644" s="359"/>
      <c r="F644" s="362"/>
      <c r="G644" s="353"/>
      <c r="H644" s="365"/>
      <c r="I644" s="372"/>
      <c r="J644" s="373"/>
      <c r="K644" s="374"/>
      <c r="L644" s="375"/>
      <c r="M644" s="376"/>
      <c r="N644" s="376"/>
      <c r="O644" s="376"/>
      <c r="P644" s="376"/>
      <c r="Q644" s="377"/>
      <c r="R644" s="372"/>
      <c r="S644" s="373"/>
      <c r="T644" s="380"/>
      <c r="U644" s="387"/>
      <c r="V644" s="388"/>
      <c r="W644" s="389"/>
      <c r="X644" s="348"/>
      <c r="Y644" s="349"/>
      <c r="Z644" s="349"/>
      <c r="AA644" s="349"/>
      <c r="AB644" s="349"/>
      <c r="AC644" s="350"/>
      <c r="AD644" s="98"/>
      <c r="AU644" s="346"/>
      <c r="AV644" s="346"/>
    </row>
    <row r="645" spans="3:48" ht="10.9" hidden="1" customHeight="1">
      <c r="C645" s="351">
        <v>7</v>
      </c>
      <c r="D645" s="354" t="s">
        <v>9</v>
      </c>
      <c r="E645" s="357">
        <v>25</v>
      </c>
      <c r="F645" s="360" t="s">
        <v>10</v>
      </c>
      <c r="G645" s="351" t="s">
        <v>22</v>
      </c>
      <c r="H645" s="363"/>
      <c r="I645" s="366" t="s">
        <v>122</v>
      </c>
      <c r="J645" s="367"/>
      <c r="K645" s="368"/>
      <c r="L645" s="375">
        <f t="shared" ref="L645" si="408">IF(AND(I645="△",AU645="●"),2+ROUNDDOWN(($K$247-100)/100,0)*2,0)</f>
        <v>0</v>
      </c>
      <c r="M645" s="376"/>
      <c r="N645" s="376"/>
      <c r="O645" s="376"/>
      <c r="P645" s="376"/>
      <c r="Q645" s="377"/>
      <c r="R645" s="366" t="s">
        <v>160</v>
      </c>
      <c r="S645" s="367"/>
      <c r="T645" s="378"/>
      <c r="U645" s="381">
        <f t="shared" ref="U645" si="409">IF(R645="①",$AL$199,IF(R645="②",$AL$230,0))</f>
        <v>0</v>
      </c>
      <c r="V645" s="382"/>
      <c r="W645" s="383"/>
      <c r="X645" s="348">
        <f t="shared" ref="X645" si="410">IF(I645="○",L645,ROUNDUP(L645*U645,1))</f>
        <v>0</v>
      </c>
      <c r="Y645" s="349"/>
      <c r="Z645" s="349"/>
      <c r="AA645" s="349"/>
      <c r="AB645" s="349"/>
      <c r="AC645" s="350"/>
      <c r="AD645" s="98"/>
      <c r="AU645" s="346" t="str">
        <f t="shared" ref="AU645" si="411">IF(OR(I645="×",AU649="×"),"×","●")</f>
        <v>●</v>
      </c>
      <c r="AV645" s="346" t="str">
        <f t="shared" ref="AV645" si="412">IF(AU645="●",IF(I645="定","-",I645),"-")</f>
        <v>△</v>
      </c>
    </row>
    <row r="646" spans="3:48" ht="10.9" hidden="1" customHeight="1">
      <c r="C646" s="352"/>
      <c r="D646" s="355"/>
      <c r="E646" s="358"/>
      <c r="F646" s="361"/>
      <c r="G646" s="352"/>
      <c r="H646" s="364"/>
      <c r="I646" s="369"/>
      <c r="J646" s="370"/>
      <c r="K646" s="371"/>
      <c r="L646" s="375"/>
      <c r="M646" s="376"/>
      <c r="N646" s="376"/>
      <c r="O646" s="376"/>
      <c r="P646" s="376"/>
      <c r="Q646" s="377"/>
      <c r="R646" s="369"/>
      <c r="S646" s="370"/>
      <c r="T646" s="379"/>
      <c r="U646" s="384"/>
      <c r="V646" s="385"/>
      <c r="W646" s="386"/>
      <c r="X646" s="348"/>
      <c r="Y646" s="349"/>
      <c r="Z646" s="349"/>
      <c r="AA646" s="349"/>
      <c r="AB646" s="349"/>
      <c r="AC646" s="350"/>
      <c r="AD646" s="98"/>
      <c r="AU646" s="346"/>
      <c r="AV646" s="346"/>
    </row>
    <row r="647" spans="3:48" ht="10.9" hidden="1" customHeight="1">
      <c r="C647" s="352"/>
      <c r="D647" s="355"/>
      <c r="E647" s="358"/>
      <c r="F647" s="361"/>
      <c r="G647" s="352"/>
      <c r="H647" s="364"/>
      <c r="I647" s="369"/>
      <c r="J647" s="370"/>
      <c r="K647" s="371"/>
      <c r="L647" s="375"/>
      <c r="M647" s="376"/>
      <c r="N647" s="376"/>
      <c r="O647" s="376"/>
      <c r="P647" s="376"/>
      <c r="Q647" s="377"/>
      <c r="R647" s="369"/>
      <c r="S647" s="370"/>
      <c r="T647" s="379"/>
      <c r="U647" s="384"/>
      <c r="V647" s="385"/>
      <c r="W647" s="386"/>
      <c r="X647" s="348"/>
      <c r="Y647" s="349"/>
      <c r="Z647" s="349"/>
      <c r="AA647" s="349"/>
      <c r="AB647" s="349"/>
      <c r="AC647" s="350"/>
      <c r="AD647" s="98"/>
      <c r="AU647" s="346"/>
      <c r="AV647" s="346"/>
    </row>
    <row r="648" spans="3:48" ht="10.9" hidden="1" customHeight="1">
      <c r="C648" s="353"/>
      <c r="D648" s="356"/>
      <c r="E648" s="359"/>
      <c r="F648" s="362"/>
      <c r="G648" s="353"/>
      <c r="H648" s="365"/>
      <c r="I648" s="372"/>
      <c r="J648" s="373"/>
      <c r="K648" s="374"/>
      <c r="L648" s="375"/>
      <c r="M648" s="376"/>
      <c r="N648" s="376"/>
      <c r="O648" s="376"/>
      <c r="P648" s="376"/>
      <c r="Q648" s="377"/>
      <c r="R648" s="372"/>
      <c r="S648" s="373"/>
      <c r="T648" s="380"/>
      <c r="U648" s="387"/>
      <c r="V648" s="388"/>
      <c r="W648" s="389"/>
      <c r="X648" s="348"/>
      <c r="Y648" s="349"/>
      <c r="Z648" s="349"/>
      <c r="AA648" s="349"/>
      <c r="AB648" s="349"/>
      <c r="AC648" s="350"/>
      <c r="AD648" s="98"/>
      <c r="AU648" s="346"/>
      <c r="AV648" s="346"/>
    </row>
    <row r="649" spans="3:48" ht="10.9" hidden="1" customHeight="1">
      <c r="C649" s="351">
        <v>7</v>
      </c>
      <c r="D649" s="354" t="s">
        <v>9</v>
      </c>
      <c r="E649" s="357">
        <v>26</v>
      </c>
      <c r="F649" s="360" t="s">
        <v>10</v>
      </c>
      <c r="G649" s="352" t="s">
        <v>23</v>
      </c>
      <c r="H649" s="364"/>
      <c r="I649" s="369" t="s">
        <v>304</v>
      </c>
      <c r="J649" s="370"/>
      <c r="K649" s="371"/>
      <c r="L649" s="375">
        <f t="shared" ref="L649" si="413">IF(AND(I649="△",AU649="●"),2+ROUNDDOWN(($K$247-100)/100,0)*2,0)</f>
        <v>0</v>
      </c>
      <c r="M649" s="376"/>
      <c r="N649" s="376"/>
      <c r="O649" s="376"/>
      <c r="P649" s="376"/>
      <c r="Q649" s="377"/>
      <c r="R649" s="366"/>
      <c r="S649" s="367"/>
      <c r="T649" s="378"/>
      <c r="U649" s="381">
        <f t="shared" ref="U649" si="414">IF(R649="①",$AL$199,IF(R649="②",$AL$230,0))</f>
        <v>0</v>
      </c>
      <c r="V649" s="382"/>
      <c r="W649" s="383"/>
      <c r="X649" s="348">
        <f t="shared" ref="X649" si="415">IF(I649="○",L649,ROUNDUP(L649*U649,1))</f>
        <v>0</v>
      </c>
      <c r="Y649" s="349"/>
      <c r="Z649" s="349"/>
      <c r="AA649" s="349"/>
      <c r="AB649" s="349"/>
      <c r="AC649" s="350"/>
      <c r="AD649" s="98"/>
      <c r="AU649" s="346" t="str">
        <f t="shared" ref="AU649" si="416">IF(OR(I649="×",AU653="×"),"×","●")</f>
        <v>●</v>
      </c>
      <c r="AV649" s="346" t="str">
        <f t="shared" ref="AV649" si="417">IF(AU649="●",IF(I649="定","-",I649),"-")</f>
        <v>※</v>
      </c>
    </row>
    <row r="650" spans="3:48" ht="10.9" hidden="1" customHeight="1">
      <c r="C650" s="352"/>
      <c r="D650" s="355"/>
      <c r="E650" s="358"/>
      <c r="F650" s="361"/>
      <c r="G650" s="352"/>
      <c r="H650" s="364"/>
      <c r="I650" s="369"/>
      <c r="J650" s="370"/>
      <c r="K650" s="371"/>
      <c r="L650" s="375"/>
      <c r="M650" s="376"/>
      <c r="N650" s="376"/>
      <c r="O650" s="376"/>
      <c r="P650" s="376"/>
      <c r="Q650" s="377"/>
      <c r="R650" s="369"/>
      <c r="S650" s="370"/>
      <c r="T650" s="379"/>
      <c r="U650" s="384"/>
      <c r="V650" s="385"/>
      <c r="W650" s="386"/>
      <c r="X650" s="348"/>
      <c r="Y650" s="349"/>
      <c r="Z650" s="349"/>
      <c r="AA650" s="349"/>
      <c r="AB650" s="349"/>
      <c r="AC650" s="350"/>
      <c r="AD650" s="98"/>
      <c r="AU650" s="346"/>
      <c r="AV650" s="346"/>
    </row>
    <row r="651" spans="3:48" ht="10.9" hidden="1" customHeight="1">
      <c r="C651" s="352"/>
      <c r="D651" s="355"/>
      <c r="E651" s="358"/>
      <c r="F651" s="361"/>
      <c r="G651" s="352"/>
      <c r="H651" s="364"/>
      <c r="I651" s="369"/>
      <c r="J651" s="370"/>
      <c r="K651" s="371"/>
      <c r="L651" s="375"/>
      <c r="M651" s="376"/>
      <c r="N651" s="376"/>
      <c r="O651" s="376"/>
      <c r="P651" s="376"/>
      <c r="Q651" s="377"/>
      <c r="R651" s="369"/>
      <c r="S651" s="370"/>
      <c r="T651" s="379"/>
      <c r="U651" s="384"/>
      <c r="V651" s="385"/>
      <c r="W651" s="386"/>
      <c r="X651" s="348"/>
      <c r="Y651" s="349"/>
      <c r="Z651" s="349"/>
      <c r="AA651" s="349"/>
      <c r="AB651" s="349"/>
      <c r="AC651" s="350"/>
      <c r="AD651" s="98"/>
      <c r="AU651" s="346"/>
      <c r="AV651" s="346"/>
    </row>
    <row r="652" spans="3:48" ht="10.9" hidden="1" customHeight="1">
      <c r="C652" s="353"/>
      <c r="D652" s="356"/>
      <c r="E652" s="359"/>
      <c r="F652" s="362"/>
      <c r="G652" s="353"/>
      <c r="H652" s="365"/>
      <c r="I652" s="372"/>
      <c r="J652" s="373"/>
      <c r="K652" s="374"/>
      <c r="L652" s="375"/>
      <c r="M652" s="376"/>
      <c r="N652" s="376"/>
      <c r="O652" s="376"/>
      <c r="P652" s="376"/>
      <c r="Q652" s="377"/>
      <c r="R652" s="372"/>
      <c r="S652" s="373"/>
      <c r="T652" s="380"/>
      <c r="U652" s="387"/>
      <c r="V652" s="388"/>
      <c r="W652" s="389"/>
      <c r="X652" s="348"/>
      <c r="Y652" s="349"/>
      <c r="Z652" s="349"/>
      <c r="AA652" s="349"/>
      <c r="AB652" s="349"/>
      <c r="AC652" s="350"/>
      <c r="AD652" s="98"/>
      <c r="AU652" s="346"/>
      <c r="AV652" s="346"/>
    </row>
    <row r="653" spans="3:48" ht="10.9" hidden="1" customHeight="1">
      <c r="C653" s="351">
        <v>7</v>
      </c>
      <c r="D653" s="354" t="s">
        <v>9</v>
      </c>
      <c r="E653" s="357">
        <v>27</v>
      </c>
      <c r="F653" s="360" t="s">
        <v>10</v>
      </c>
      <c r="G653" s="351" t="s">
        <v>24</v>
      </c>
      <c r="H653" s="363"/>
      <c r="I653" s="366" t="s">
        <v>125</v>
      </c>
      <c r="J653" s="367"/>
      <c r="K653" s="368"/>
      <c r="L653" s="375">
        <f t="shared" ref="L653" si="418">IF(AND(I653="△",AU653="●"),2+ROUNDDOWN(($K$247-100)/100,0)*2,0)</f>
        <v>0</v>
      </c>
      <c r="M653" s="376"/>
      <c r="N653" s="376"/>
      <c r="O653" s="376"/>
      <c r="P653" s="376"/>
      <c r="Q653" s="377"/>
      <c r="R653" s="366"/>
      <c r="S653" s="367"/>
      <c r="T653" s="378"/>
      <c r="U653" s="381">
        <f t="shared" ref="U653" si="419">IF(R653="①",$AL$199,IF(R653="②",$AL$230,0))</f>
        <v>0</v>
      </c>
      <c r="V653" s="382"/>
      <c r="W653" s="383"/>
      <c r="X653" s="348">
        <f t="shared" ref="X653" si="420">IF(I653="○",L653,ROUNDUP(L653*U653,1))</f>
        <v>0</v>
      </c>
      <c r="Y653" s="349"/>
      <c r="Z653" s="349"/>
      <c r="AA653" s="349"/>
      <c r="AB653" s="349"/>
      <c r="AC653" s="350"/>
      <c r="AD653" s="98"/>
      <c r="AU653" s="346" t="str">
        <f t="shared" ref="AU653" si="421">IF(OR(I653="×",AU657="×"),"×","●")</f>
        <v>●</v>
      </c>
      <c r="AV653" s="346" t="str">
        <f t="shared" ref="AV653" si="422">IF(AU653="●",IF(I653="定","-",I653),"-")</f>
        <v>-</v>
      </c>
    </row>
    <row r="654" spans="3:48" ht="10.9" hidden="1" customHeight="1">
      <c r="C654" s="352"/>
      <c r="D654" s="355"/>
      <c r="E654" s="358"/>
      <c r="F654" s="361"/>
      <c r="G654" s="352"/>
      <c r="H654" s="364"/>
      <c r="I654" s="369"/>
      <c r="J654" s="370"/>
      <c r="K654" s="371"/>
      <c r="L654" s="375"/>
      <c r="M654" s="376"/>
      <c r="N654" s="376"/>
      <c r="O654" s="376"/>
      <c r="P654" s="376"/>
      <c r="Q654" s="377"/>
      <c r="R654" s="369"/>
      <c r="S654" s="370"/>
      <c r="T654" s="379"/>
      <c r="U654" s="384"/>
      <c r="V654" s="385"/>
      <c r="W654" s="386"/>
      <c r="X654" s="348"/>
      <c r="Y654" s="349"/>
      <c r="Z654" s="349"/>
      <c r="AA654" s="349"/>
      <c r="AB654" s="349"/>
      <c r="AC654" s="350"/>
      <c r="AD654" s="98"/>
      <c r="AU654" s="346"/>
      <c r="AV654" s="346"/>
    </row>
    <row r="655" spans="3:48" ht="10.9" hidden="1" customHeight="1">
      <c r="C655" s="352"/>
      <c r="D655" s="355"/>
      <c r="E655" s="358"/>
      <c r="F655" s="361"/>
      <c r="G655" s="352"/>
      <c r="H655" s="364"/>
      <c r="I655" s="369"/>
      <c r="J655" s="370"/>
      <c r="K655" s="371"/>
      <c r="L655" s="375"/>
      <c r="M655" s="376"/>
      <c r="N655" s="376"/>
      <c r="O655" s="376"/>
      <c r="P655" s="376"/>
      <c r="Q655" s="377"/>
      <c r="R655" s="369"/>
      <c r="S655" s="370"/>
      <c r="T655" s="379"/>
      <c r="U655" s="384"/>
      <c r="V655" s="385"/>
      <c r="W655" s="386"/>
      <c r="X655" s="348"/>
      <c r="Y655" s="349"/>
      <c r="Z655" s="349"/>
      <c r="AA655" s="349"/>
      <c r="AB655" s="349"/>
      <c r="AC655" s="350"/>
      <c r="AD655" s="98"/>
      <c r="AU655" s="346"/>
      <c r="AV655" s="346"/>
    </row>
    <row r="656" spans="3:48" ht="10.9" hidden="1" customHeight="1">
      <c r="C656" s="353"/>
      <c r="D656" s="356"/>
      <c r="E656" s="359"/>
      <c r="F656" s="362"/>
      <c r="G656" s="353"/>
      <c r="H656" s="365"/>
      <c r="I656" s="372"/>
      <c r="J656" s="373"/>
      <c r="K656" s="374"/>
      <c r="L656" s="375"/>
      <c r="M656" s="376"/>
      <c r="N656" s="376"/>
      <c r="O656" s="376"/>
      <c r="P656" s="376"/>
      <c r="Q656" s="377"/>
      <c r="R656" s="372"/>
      <c r="S656" s="373"/>
      <c r="T656" s="380"/>
      <c r="U656" s="387"/>
      <c r="V656" s="388"/>
      <c r="W656" s="389"/>
      <c r="X656" s="348"/>
      <c r="Y656" s="349"/>
      <c r="Z656" s="349"/>
      <c r="AA656" s="349"/>
      <c r="AB656" s="349"/>
      <c r="AC656" s="350"/>
      <c r="AD656" s="98"/>
      <c r="AU656" s="346"/>
      <c r="AV656" s="346"/>
    </row>
    <row r="657" spans="3:48" ht="10.9" hidden="1" customHeight="1">
      <c r="C657" s="351">
        <v>7</v>
      </c>
      <c r="D657" s="354" t="s">
        <v>9</v>
      </c>
      <c r="E657" s="357">
        <v>28</v>
      </c>
      <c r="F657" s="360" t="s">
        <v>10</v>
      </c>
      <c r="G657" s="351" t="s">
        <v>25</v>
      </c>
      <c r="H657" s="363"/>
      <c r="I657" s="366" t="s">
        <v>304</v>
      </c>
      <c r="J657" s="367"/>
      <c r="K657" s="368"/>
      <c r="L657" s="375">
        <f t="shared" ref="L657" si="423">IF(AND(I657="△",AU657="●"),2+ROUNDDOWN(($K$247-100)/100,0)*2,0)</f>
        <v>0</v>
      </c>
      <c r="M657" s="376"/>
      <c r="N657" s="376"/>
      <c r="O657" s="376"/>
      <c r="P657" s="376"/>
      <c r="Q657" s="377"/>
      <c r="R657" s="366"/>
      <c r="S657" s="367"/>
      <c r="T657" s="378"/>
      <c r="U657" s="381">
        <f t="shared" ref="U657" si="424">IF(R657="①",$AL$199,IF(R657="②",$AL$230,0))</f>
        <v>0</v>
      </c>
      <c r="V657" s="382"/>
      <c r="W657" s="383"/>
      <c r="X657" s="348">
        <f t="shared" ref="X657" si="425">IF(I657="○",L657,ROUNDUP(L657*U657,1))</f>
        <v>0</v>
      </c>
      <c r="Y657" s="349"/>
      <c r="Z657" s="349"/>
      <c r="AA657" s="349"/>
      <c r="AB657" s="349"/>
      <c r="AC657" s="350"/>
      <c r="AD657" s="98"/>
      <c r="AU657" s="346" t="str">
        <f t="shared" ref="AU657" si="426">IF(OR(I657="×",AU661="×"),"×","●")</f>
        <v>●</v>
      </c>
      <c r="AV657" s="346" t="str">
        <f t="shared" ref="AV657" si="427">IF(AU657="●",IF(I657="定","-",I657),"-")</f>
        <v>※</v>
      </c>
    </row>
    <row r="658" spans="3:48" ht="10.9" hidden="1" customHeight="1">
      <c r="C658" s="352"/>
      <c r="D658" s="355"/>
      <c r="E658" s="358"/>
      <c r="F658" s="361"/>
      <c r="G658" s="352"/>
      <c r="H658" s="364"/>
      <c r="I658" s="369"/>
      <c r="J658" s="370"/>
      <c r="K658" s="371"/>
      <c r="L658" s="375"/>
      <c r="M658" s="376"/>
      <c r="N658" s="376"/>
      <c r="O658" s="376"/>
      <c r="P658" s="376"/>
      <c r="Q658" s="377"/>
      <c r="R658" s="369"/>
      <c r="S658" s="370"/>
      <c r="T658" s="379"/>
      <c r="U658" s="384"/>
      <c r="V658" s="385"/>
      <c r="W658" s="386"/>
      <c r="X658" s="348"/>
      <c r="Y658" s="349"/>
      <c r="Z658" s="349"/>
      <c r="AA658" s="349"/>
      <c r="AB658" s="349"/>
      <c r="AC658" s="350"/>
      <c r="AD658" s="98"/>
      <c r="AU658" s="346"/>
      <c r="AV658" s="346"/>
    </row>
    <row r="659" spans="3:48" ht="10.9" hidden="1" customHeight="1">
      <c r="C659" s="352"/>
      <c r="D659" s="355"/>
      <c r="E659" s="358"/>
      <c r="F659" s="361"/>
      <c r="G659" s="352"/>
      <c r="H659" s="364"/>
      <c r="I659" s="369"/>
      <c r="J659" s="370"/>
      <c r="K659" s="371"/>
      <c r="L659" s="375"/>
      <c r="M659" s="376"/>
      <c r="N659" s="376"/>
      <c r="O659" s="376"/>
      <c r="P659" s="376"/>
      <c r="Q659" s="377"/>
      <c r="R659" s="369"/>
      <c r="S659" s="370"/>
      <c r="T659" s="379"/>
      <c r="U659" s="384"/>
      <c r="V659" s="385"/>
      <c r="W659" s="386"/>
      <c r="X659" s="348"/>
      <c r="Y659" s="349"/>
      <c r="Z659" s="349"/>
      <c r="AA659" s="349"/>
      <c r="AB659" s="349"/>
      <c r="AC659" s="350"/>
      <c r="AD659" s="98"/>
      <c r="AU659" s="346"/>
      <c r="AV659" s="346"/>
    </row>
    <row r="660" spans="3:48" ht="10.9" hidden="1" customHeight="1">
      <c r="C660" s="353"/>
      <c r="D660" s="356"/>
      <c r="E660" s="359"/>
      <c r="F660" s="362"/>
      <c r="G660" s="353"/>
      <c r="H660" s="365"/>
      <c r="I660" s="372"/>
      <c r="J660" s="373"/>
      <c r="K660" s="374"/>
      <c r="L660" s="375"/>
      <c r="M660" s="376"/>
      <c r="N660" s="376"/>
      <c r="O660" s="376"/>
      <c r="P660" s="376"/>
      <c r="Q660" s="377"/>
      <c r="R660" s="372"/>
      <c r="S660" s="373"/>
      <c r="T660" s="380"/>
      <c r="U660" s="387"/>
      <c r="V660" s="388"/>
      <c r="W660" s="389"/>
      <c r="X660" s="348"/>
      <c r="Y660" s="349"/>
      <c r="Z660" s="349"/>
      <c r="AA660" s="349"/>
      <c r="AB660" s="349"/>
      <c r="AC660" s="350"/>
      <c r="AD660" s="98"/>
      <c r="AU660" s="346"/>
      <c r="AV660" s="346"/>
    </row>
    <row r="661" spans="3:48" ht="10.9" hidden="1" customHeight="1">
      <c r="C661" s="351">
        <v>7</v>
      </c>
      <c r="D661" s="354" t="s">
        <v>9</v>
      </c>
      <c r="E661" s="357">
        <v>29</v>
      </c>
      <c r="F661" s="360" t="s">
        <v>10</v>
      </c>
      <c r="G661" s="351" t="s">
        <v>19</v>
      </c>
      <c r="H661" s="363"/>
      <c r="I661" s="366" t="s">
        <v>304</v>
      </c>
      <c r="J661" s="367"/>
      <c r="K661" s="368"/>
      <c r="L661" s="375">
        <f t="shared" ref="L661" si="428">IF(AND(I661="△",AU661="●"),2+ROUNDDOWN(($K$247-100)/100,0)*2,0)</f>
        <v>0</v>
      </c>
      <c r="M661" s="376"/>
      <c r="N661" s="376"/>
      <c r="O661" s="376"/>
      <c r="P661" s="376"/>
      <c r="Q661" s="377"/>
      <c r="R661" s="366"/>
      <c r="S661" s="367"/>
      <c r="T661" s="378"/>
      <c r="U661" s="381">
        <f t="shared" ref="U661" si="429">IF(R661="①",$AL$199,IF(R661="②",$AL$230,0))</f>
        <v>0</v>
      </c>
      <c r="V661" s="382"/>
      <c r="W661" s="383"/>
      <c r="X661" s="348">
        <f t="shared" ref="X661" si="430">IF(I661="○",L661,ROUNDUP(L661*U661,1))</f>
        <v>0</v>
      </c>
      <c r="Y661" s="349"/>
      <c r="Z661" s="349"/>
      <c r="AA661" s="349"/>
      <c r="AB661" s="349"/>
      <c r="AC661" s="350"/>
      <c r="AD661" s="98"/>
      <c r="AU661" s="346" t="str">
        <f t="shared" ref="AU661" si="431">IF(OR(I661="×",AU665="×"),"×","●")</f>
        <v>●</v>
      </c>
      <c r="AV661" s="346" t="str">
        <f t="shared" ref="AV661" si="432">IF(AU661="●",IF(I661="定","-",I661),"-")</f>
        <v>※</v>
      </c>
    </row>
    <row r="662" spans="3:48" ht="10.9" hidden="1" customHeight="1">
      <c r="C662" s="352"/>
      <c r="D662" s="355"/>
      <c r="E662" s="358"/>
      <c r="F662" s="361"/>
      <c r="G662" s="352"/>
      <c r="H662" s="364"/>
      <c r="I662" s="369"/>
      <c r="J662" s="370"/>
      <c r="K662" s="371"/>
      <c r="L662" s="375"/>
      <c r="M662" s="376"/>
      <c r="N662" s="376"/>
      <c r="O662" s="376"/>
      <c r="P662" s="376"/>
      <c r="Q662" s="377"/>
      <c r="R662" s="369"/>
      <c r="S662" s="370"/>
      <c r="T662" s="379"/>
      <c r="U662" s="384"/>
      <c r="V662" s="385"/>
      <c r="W662" s="386"/>
      <c r="X662" s="348"/>
      <c r="Y662" s="349"/>
      <c r="Z662" s="349"/>
      <c r="AA662" s="349"/>
      <c r="AB662" s="349"/>
      <c r="AC662" s="350"/>
      <c r="AD662" s="98"/>
      <c r="AU662" s="346"/>
      <c r="AV662" s="346"/>
    </row>
    <row r="663" spans="3:48" ht="10.9" hidden="1" customHeight="1">
      <c r="C663" s="352"/>
      <c r="D663" s="355"/>
      <c r="E663" s="358"/>
      <c r="F663" s="361"/>
      <c r="G663" s="352"/>
      <c r="H663" s="364"/>
      <c r="I663" s="369"/>
      <c r="J663" s="370"/>
      <c r="K663" s="371"/>
      <c r="L663" s="375"/>
      <c r="M663" s="376"/>
      <c r="N663" s="376"/>
      <c r="O663" s="376"/>
      <c r="P663" s="376"/>
      <c r="Q663" s="377"/>
      <c r="R663" s="369"/>
      <c r="S663" s="370"/>
      <c r="T663" s="379"/>
      <c r="U663" s="384"/>
      <c r="V663" s="385"/>
      <c r="W663" s="386"/>
      <c r="X663" s="348"/>
      <c r="Y663" s="349"/>
      <c r="Z663" s="349"/>
      <c r="AA663" s="349"/>
      <c r="AB663" s="349"/>
      <c r="AC663" s="350"/>
      <c r="AD663" s="98"/>
      <c r="AU663" s="346"/>
      <c r="AV663" s="346"/>
    </row>
    <row r="664" spans="3:48" ht="10.9" hidden="1" customHeight="1">
      <c r="C664" s="353"/>
      <c r="D664" s="356"/>
      <c r="E664" s="359"/>
      <c r="F664" s="362"/>
      <c r="G664" s="353"/>
      <c r="H664" s="365"/>
      <c r="I664" s="372"/>
      <c r="J664" s="373"/>
      <c r="K664" s="374"/>
      <c r="L664" s="375"/>
      <c r="M664" s="376"/>
      <c r="N664" s="376"/>
      <c r="O664" s="376"/>
      <c r="P664" s="376"/>
      <c r="Q664" s="377"/>
      <c r="R664" s="372"/>
      <c r="S664" s="373"/>
      <c r="T664" s="380"/>
      <c r="U664" s="387"/>
      <c r="V664" s="388"/>
      <c r="W664" s="389"/>
      <c r="X664" s="348"/>
      <c r="Y664" s="349"/>
      <c r="Z664" s="349"/>
      <c r="AA664" s="349"/>
      <c r="AB664" s="349"/>
      <c r="AC664" s="350"/>
      <c r="AD664" s="98"/>
      <c r="AU664" s="346"/>
      <c r="AV664" s="346"/>
    </row>
    <row r="665" spans="3:48" ht="10.9" hidden="1" customHeight="1">
      <c r="C665" s="351">
        <v>7</v>
      </c>
      <c r="D665" s="354" t="s">
        <v>9</v>
      </c>
      <c r="E665" s="357">
        <v>30</v>
      </c>
      <c r="F665" s="360" t="s">
        <v>10</v>
      </c>
      <c r="G665" s="351" t="s">
        <v>20</v>
      </c>
      <c r="H665" s="363"/>
      <c r="I665" s="366" t="s">
        <v>304</v>
      </c>
      <c r="J665" s="367"/>
      <c r="K665" s="368"/>
      <c r="L665" s="375">
        <f t="shared" ref="L665" si="433">IF(AND(I665="△",AU665="●"),2+ROUNDDOWN(($K$247-100)/100,0)*2,0)</f>
        <v>0</v>
      </c>
      <c r="M665" s="376"/>
      <c r="N665" s="376"/>
      <c r="O665" s="376"/>
      <c r="P665" s="376"/>
      <c r="Q665" s="377"/>
      <c r="R665" s="366"/>
      <c r="S665" s="367"/>
      <c r="T665" s="378"/>
      <c r="U665" s="381">
        <f t="shared" ref="U665" si="434">IF(R665="①",$AL$199,IF(R665="②",$AL$230,0))</f>
        <v>0</v>
      </c>
      <c r="V665" s="382"/>
      <c r="W665" s="383"/>
      <c r="X665" s="348">
        <f t="shared" ref="X665" si="435">IF(I665="○",L665,ROUNDUP(L665*U665,1))</f>
        <v>0</v>
      </c>
      <c r="Y665" s="349"/>
      <c r="Z665" s="349"/>
      <c r="AA665" s="349"/>
      <c r="AB665" s="349"/>
      <c r="AC665" s="350"/>
      <c r="AD665" s="98"/>
      <c r="AU665" s="346" t="str">
        <f t="shared" ref="AU665" si="436">IF(OR(I665="×",AU669="×"),"×","●")</f>
        <v>●</v>
      </c>
      <c r="AV665" s="346" t="str">
        <f t="shared" ref="AV665" si="437">IF(AU665="●",IF(I665="定","-",I665),"-")</f>
        <v>※</v>
      </c>
    </row>
    <row r="666" spans="3:48" ht="10.9" hidden="1" customHeight="1">
      <c r="C666" s="352"/>
      <c r="D666" s="355"/>
      <c r="E666" s="358"/>
      <c r="F666" s="361"/>
      <c r="G666" s="352"/>
      <c r="H666" s="364"/>
      <c r="I666" s="369"/>
      <c r="J666" s="370"/>
      <c r="K666" s="371"/>
      <c r="L666" s="375"/>
      <c r="M666" s="376"/>
      <c r="N666" s="376"/>
      <c r="O666" s="376"/>
      <c r="P666" s="376"/>
      <c r="Q666" s="377"/>
      <c r="R666" s="369"/>
      <c r="S666" s="370"/>
      <c r="T666" s="379"/>
      <c r="U666" s="384"/>
      <c r="V666" s="385"/>
      <c r="W666" s="386"/>
      <c r="X666" s="348"/>
      <c r="Y666" s="349"/>
      <c r="Z666" s="349"/>
      <c r="AA666" s="349"/>
      <c r="AB666" s="349"/>
      <c r="AC666" s="350"/>
      <c r="AD666" s="98"/>
      <c r="AU666" s="346"/>
      <c r="AV666" s="346"/>
    </row>
    <row r="667" spans="3:48" ht="10.9" hidden="1" customHeight="1">
      <c r="C667" s="352"/>
      <c r="D667" s="355"/>
      <c r="E667" s="358"/>
      <c r="F667" s="361"/>
      <c r="G667" s="352"/>
      <c r="H667" s="364"/>
      <c r="I667" s="369"/>
      <c r="J667" s="370"/>
      <c r="K667" s="371"/>
      <c r="L667" s="375"/>
      <c r="M667" s="376"/>
      <c r="N667" s="376"/>
      <c r="O667" s="376"/>
      <c r="P667" s="376"/>
      <c r="Q667" s="377"/>
      <c r="R667" s="369"/>
      <c r="S667" s="370"/>
      <c r="T667" s="379"/>
      <c r="U667" s="384"/>
      <c r="V667" s="385"/>
      <c r="W667" s="386"/>
      <c r="X667" s="348"/>
      <c r="Y667" s="349"/>
      <c r="Z667" s="349"/>
      <c r="AA667" s="349"/>
      <c r="AB667" s="349"/>
      <c r="AC667" s="350"/>
      <c r="AD667" s="98"/>
      <c r="AU667" s="346"/>
      <c r="AV667" s="346"/>
    </row>
    <row r="668" spans="3:48" ht="10.9" hidden="1" customHeight="1">
      <c r="C668" s="353"/>
      <c r="D668" s="356"/>
      <c r="E668" s="359"/>
      <c r="F668" s="362"/>
      <c r="G668" s="353"/>
      <c r="H668" s="365"/>
      <c r="I668" s="372"/>
      <c r="J668" s="373"/>
      <c r="K668" s="374"/>
      <c r="L668" s="375"/>
      <c r="M668" s="376"/>
      <c r="N668" s="376"/>
      <c r="O668" s="376"/>
      <c r="P668" s="376"/>
      <c r="Q668" s="377"/>
      <c r="R668" s="372"/>
      <c r="S668" s="373"/>
      <c r="T668" s="380"/>
      <c r="U668" s="387"/>
      <c r="V668" s="388"/>
      <c r="W668" s="389"/>
      <c r="X668" s="348"/>
      <c r="Y668" s="349"/>
      <c r="Z668" s="349"/>
      <c r="AA668" s="349"/>
      <c r="AB668" s="349"/>
      <c r="AC668" s="350"/>
      <c r="AD668" s="98"/>
      <c r="AU668" s="346"/>
      <c r="AV668" s="346"/>
    </row>
    <row r="669" spans="3:48" ht="10.9" hidden="1" customHeight="1">
      <c r="C669" s="351">
        <v>7</v>
      </c>
      <c r="D669" s="354" t="s">
        <v>9</v>
      </c>
      <c r="E669" s="357">
        <v>31</v>
      </c>
      <c r="F669" s="360" t="s">
        <v>10</v>
      </c>
      <c r="G669" s="351" t="s">
        <v>21</v>
      </c>
      <c r="H669" s="363"/>
      <c r="I669" s="366" t="s">
        <v>122</v>
      </c>
      <c r="J669" s="367"/>
      <c r="K669" s="368"/>
      <c r="L669" s="375">
        <f t="shared" ref="L669" si="438">IF(AND(I669="△",AU669="●"),2+ROUNDDOWN(($K$247-100)/100,0)*2,0)</f>
        <v>0</v>
      </c>
      <c r="M669" s="376"/>
      <c r="N669" s="376"/>
      <c r="O669" s="376"/>
      <c r="P669" s="376"/>
      <c r="Q669" s="377"/>
      <c r="R669" s="366" t="s">
        <v>252</v>
      </c>
      <c r="S669" s="367"/>
      <c r="T669" s="378"/>
      <c r="U669" s="381">
        <f t="shared" ref="U669" si="439">IF(R669="①",$AL$199,IF(R669="②",$AL$230,0))</f>
        <v>0</v>
      </c>
      <c r="V669" s="382"/>
      <c r="W669" s="383"/>
      <c r="X669" s="348">
        <f t="shared" ref="X669" si="440">IF(I669="○",L669,ROUNDUP(L669*U669,1))</f>
        <v>0</v>
      </c>
      <c r="Y669" s="349"/>
      <c r="Z669" s="349"/>
      <c r="AA669" s="349"/>
      <c r="AB669" s="349"/>
      <c r="AC669" s="350"/>
      <c r="AD669" s="98"/>
      <c r="AU669" s="346" t="str">
        <f>IF(I669="×","×","●")</f>
        <v>●</v>
      </c>
      <c r="AV669" s="346" t="str">
        <f t="shared" ref="AV669" si="441">IF(AU669="●",IF(I669="定","-",I669),"-")</f>
        <v>△</v>
      </c>
    </row>
    <row r="670" spans="3:48" ht="10.9" hidden="1" customHeight="1">
      <c r="C670" s="352"/>
      <c r="D670" s="355"/>
      <c r="E670" s="358"/>
      <c r="F670" s="361"/>
      <c r="G670" s="352"/>
      <c r="H670" s="364"/>
      <c r="I670" s="369"/>
      <c r="J670" s="370"/>
      <c r="K670" s="371"/>
      <c r="L670" s="375"/>
      <c r="M670" s="376"/>
      <c r="N670" s="376"/>
      <c r="O670" s="376"/>
      <c r="P670" s="376"/>
      <c r="Q670" s="377"/>
      <c r="R670" s="369"/>
      <c r="S670" s="370"/>
      <c r="T670" s="379"/>
      <c r="U670" s="384"/>
      <c r="V670" s="385"/>
      <c r="W670" s="386"/>
      <c r="X670" s="348"/>
      <c r="Y670" s="349"/>
      <c r="Z670" s="349"/>
      <c r="AA670" s="349"/>
      <c r="AB670" s="349"/>
      <c r="AC670" s="350"/>
      <c r="AD670" s="98"/>
      <c r="AU670" s="346"/>
      <c r="AV670" s="346"/>
    </row>
    <row r="671" spans="3:48" ht="10.9" hidden="1" customHeight="1">
      <c r="C671" s="352"/>
      <c r="D671" s="355"/>
      <c r="E671" s="358"/>
      <c r="F671" s="361"/>
      <c r="G671" s="352"/>
      <c r="H671" s="364"/>
      <c r="I671" s="369"/>
      <c r="J671" s="370"/>
      <c r="K671" s="371"/>
      <c r="L671" s="375"/>
      <c r="M671" s="376"/>
      <c r="N671" s="376"/>
      <c r="O671" s="376"/>
      <c r="P671" s="376"/>
      <c r="Q671" s="377"/>
      <c r="R671" s="369"/>
      <c r="S671" s="370"/>
      <c r="T671" s="379"/>
      <c r="U671" s="384"/>
      <c r="V671" s="385"/>
      <c r="W671" s="386"/>
      <c r="X671" s="348"/>
      <c r="Y671" s="349"/>
      <c r="Z671" s="349"/>
      <c r="AA671" s="349"/>
      <c r="AB671" s="349"/>
      <c r="AC671" s="350"/>
      <c r="AD671" s="98"/>
      <c r="AU671" s="346"/>
      <c r="AV671" s="346"/>
    </row>
    <row r="672" spans="3:48" ht="10.9" hidden="1" customHeight="1" thickBot="1">
      <c r="C672" s="397"/>
      <c r="D672" s="399"/>
      <c r="E672" s="401"/>
      <c r="F672" s="403"/>
      <c r="G672" s="397"/>
      <c r="H672" s="405"/>
      <c r="I672" s="409"/>
      <c r="J672" s="410"/>
      <c r="K672" s="411"/>
      <c r="L672" s="415"/>
      <c r="M672" s="416"/>
      <c r="N672" s="416"/>
      <c r="O672" s="416"/>
      <c r="P672" s="416"/>
      <c r="Q672" s="417"/>
      <c r="R672" s="409"/>
      <c r="S672" s="410"/>
      <c r="T672" s="419"/>
      <c r="U672" s="423"/>
      <c r="V672" s="424"/>
      <c r="W672" s="425"/>
      <c r="X672" s="393"/>
      <c r="Y672" s="394"/>
      <c r="Z672" s="394"/>
      <c r="AA672" s="394"/>
      <c r="AB672" s="394"/>
      <c r="AC672" s="395"/>
      <c r="AD672" s="98"/>
      <c r="AU672" s="347"/>
      <c r="AV672" s="347"/>
    </row>
    <row r="673" spans="3:48" ht="10.9" hidden="1" customHeight="1" thickTop="1">
      <c r="C673" s="396">
        <v>8</v>
      </c>
      <c r="D673" s="398" t="s">
        <v>9</v>
      </c>
      <c r="E673" s="400">
        <v>1</v>
      </c>
      <c r="F673" s="402" t="s">
        <v>10</v>
      </c>
      <c r="G673" s="396" t="s">
        <v>22</v>
      </c>
      <c r="H673" s="404"/>
      <c r="I673" s="406" t="s">
        <v>122</v>
      </c>
      <c r="J673" s="407"/>
      <c r="K673" s="408"/>
      <c r="L673" s="412">
        <f t="shared" ref="L673" si="442">IF(AND(I673="△",AU673="●"),2+ROUNDDOWN(($K$247-100)/100,0)*2,0)</f>
        <v>0</v>
      </c>
      <c r="M673" s="413"/>
      <c r="N673" s="413"/>
      <c r="O673" s="413"/>
      <c r="P673" s="413"/>
      <c r="Q673" s="414"/>
      <c r="R673" s="406" t="s">
        <v>160</v>
      </c>
      <c r="S673" s="407"/>
      <c r="T673" s="418"/>
      <c r="U673" s="420">
        <f t="shared" ref="U673" si="443">IF(R673="①",$AL$199,IF(R673="②",$AL$230,0))</f>
        <v>0</v>
      </c>
      <c r="V673" s="421"/>
      <c r="W673" s="422"/>
      <c r="X673" s="426">
        <f t="shared" ref="X673" si="444">IF(I673="○",L673,ROUNDUP(L673*U673,1))</f>
        <v>0</v>
      </c>
      <c r="Y673" s="427"/>
      <c r="Z673" s="427"/>
      <c r="AA673" s="427"/>
      <c r="AB673" s="427"/>
      <c r="AC673" s="428"/>
      <c r="AD673" s="98"/>
      <c r="AU673" s="429" t="str">
        <f>IF(I673="×","×","●")</f>
        <v>●</v>
      </c>
      <c r="AV673" s="429" t="str">
        <f t="shared" ref="AV673" si="445">IF(AU673="●",IF(I673="定","-",I673),"-")</f>
        <v>△</v>
      </c>
    </row>
    <row r="674" spans="3:48" ht="10.9" hidden="1" customHeight="1">
      <c r="C674" s="352"/>
      <c r="D674" s="355"/>
      <c r="E674" s="358"/>
      <c r="F674" s="361"/>
      <c r="G674" s="352"/>
      <c r="H674" s="364"/>
      <c r="I674" s="369"/>
      <c r="J674" s="370"/>
      <c r="K674" s="371"/>
      <c r="L674" s="375"/>
      <c r="M674" s="376"/>
      <c r="N674" s="376"/>
      <c r="O674" s="376"/>
      <c r="P674" s="376"/>
      <c r="Q674" s="377"/>
      <c r="R674" s="369"/>
      <c r="S674" s="370"/>
      <c r="T674" s="379"/>
      <c r="U674" s="384"/>
      <c r="V674" s="385"/>
      <c r="W674" s="386"/>
      <c r="X674" s="348"/>
      <c r="Y674" s="349"/>
      <c r="Z674" s="349"/>
      <c r="AA674" s="349"/>
      <c r="AB674" s="349"/>
      <c r="AC674" s="350"/>
      <c r="AD674" s="98"/>
      <c r="AU674" s="346"/>
      <c r="AV674" s="346"/>
    </row>
    <row r="675" spans="3:48" ht="10.9" hidden="1" customHeight="1">
      <c r="C675" s="352"/>
      <c r="D675" s="355"/>
      <c r="E675" s="358"/>
      <c r="F675" s="361"/>
      <c r="G675" s="352"/>
      <c r="H675" s="364"/>
      <c r="I675" s="369"/>
      <c r="J675" s="370"/>
      <c r="K675" s="371"/>
      <c r="L675" s="375"/>
      <c r="M675" s="376"/>
      <c r="N675" s="376"/>
      <c r="O675" s="376"/>
      <c r="P675" s="376"/>
      <c r="Q675" s="377"/>
      <c r="R675" s="369"/>
      <c r="S675" s="370"/>
      <c r="T675" s="379"/>
      <c r="U675" s="384"/>
      <c r="V675" s="385"/>
      <c r="W675" s="386"/>
      <c r="X675" s="348"/>
      <c r="Y675" s="349"/>
      <c r="Z675" s="349"/>
      <c r="AA675" s="349"/>
      <c r="AB675" s="349"/>
      <c r="AC675" s="350"/>
      <c r="AD675" s="98"/>
      <c r="AU675" s="346"/>
      <c r="AV675" s="346"/>
    </row>
    <row r="676" spans="3:48" ht="10.9" hidden="1" customHeight="1" thickBot="1">
      <c r="C676" s="397"/>
      <c r="D676" s="399"/>
      <c r="E676" s="401"/>
      <c r="F676" s="403"/>
      <c r="G676" s="397"/>
      <c r="H676" s="405"/>
      <c r="I676" s="409"/>
      <c r="J676" s="410"/>
      <c r="K676" s="411"/>
      <c r="L676" s="415"/>
      <c r="M676" s="416"/>
      <c r="N676" s="416"/>
      <c r="O676" s="416"/>
      <c r="P676" s="416"/>
      <c r="Q676" s="417"/>
      <c r="R676" s="409"/>
      <c r="S676" s="410"/>
      <c r="T676" s="419"/>
      <c r="U676" s="423"/>
      <c r="V676" s="424"/>
      <c r="W676" s="425"/>
      <c r="X676" s="393"/>
      <c r="Y676" s="394"/>
      <c r="Z676" s="394"/>
      <c r="AA676" s="394"/>
      <c r="AB676" s="394"/>
      <c r="AC676" s="395"/>
      <c r="AD676" s="98"/>
      <c r="AU676" s="347"/>
      <c r="AV676" s="347"/>
    </row>
    <row r="677" spans="3:48" ht="10.9" hidden="1" customHeight="1" thickTop="1">
      <c r="C677" s="352">
        <v>8</v>
      </c>
      <c r="D677" s="355" t="s">
        <v>9</v>
      </c>
      <c r="E677" s="358">
        <v>2</v>
      </c>
      <c r="F677" s="361" t="s">
        <v>10</v>
      </c>
      <c r="G677" s="352" t="s">
        <v>23</v>
      </c>
      <c r="H677" s="364"/>
      <c r="I677" s="369" t="s">
        <v>304</v>
      </c>
      <c r="J677" s="370"/>
      <c r="K677" s="371"/>
      <c r="L677" s="430">
        <f t="shared" ref="L677" si="446">IF(AND(I677="△",AU677="●"),2+ROUNDDOWN(($K$247-100)/100,0)*2,0)</f>
        <v>0</v>
      </c>
      <c r="M677" s="431"/>
      <c r="N677" s="431"/>
      <c r="O677" s="431"/>
      <c r="P677" s="431"/>
      <c r="Q677" s="432"/>
      <c r="R677" s="369"/>
      <c r="S677" s="370"/>
      <c r="T677" s="379"/>
      <c r="U677" s="384">
        <f t="shared" ref="U677" si="447">IF(R677="①",$AL$199,IF(R677="②",$AL$230,0))</f>
        <v>0</v>
      </c>
      <c r="V677" s="385"/>
      <c r="W677" s="386"/>
      <c r="X677" s="390">
        <f t="shared" ref="X677" si="448">IF(I677="○",L677,ROUNDUP(L677*U677,1))</f>
        <v>0</v>
      </c>
      <c r="Y677" s="391"/>
      <c r="Z677" s="391"/>
      <c r="AA677" s="391"/>
      <c r="AB677" s="391"/>
      <c r="AC677" s="392"/>
      <c r="AD677" s="98"/>
      <c r="AU677" s="346" t="str">
        <f t="shared" ref="AU677" si="449">IF(OR(I677="×",AU681="×"),"×","●")</f>
        <v>●</v>
      </c>
      <c r="AV677" s="346" t="str">
        <f t="shared" ref="AV677" si="450">IF(AU677="●",IF(I677="定","-",I677),"-")</f>
        <v>※</v>
      </c>
    </row>
    <row r="678" spans="3:48" ht="10.9" hidden="1" customHeight="1">
      <c r="C678" s="352"/>
      <c r="D678" s="355"/>
      <c r="E678" s="358"/>
      <c r="F678" s="361"/>
      <c r="G678" s="352"/>
      <c r="H678" s="364"/>
      <c r="I678" s="369"/>
      <c r="J678" s="370"/>
      <c r="K678" s="371"/>
      <c r="L678" s="375"/>
      <c r="M678" s="376"/>
      <c r="N678" s="376"/>
      <c r="O678" s="376"/>
      <c r="P678" s="376"/>
      <c r="Q678" s="377"/>
      <c r="R678" s="369"/>
      <c r="S678" s="370"/>
      <c r="T678" s="379"/>
      <c r="U678" s="384"/>
      <c r="V678" s="385"/>
      <c r="W678" s="386"/>
      <c r="X678" s="348"/>
      <c r="Y678" s="349"/>
      <c r="Z678" s="349"/>
      <c r="AA678" s="349"/>
      <c r="AB678" s="349"/>
      <c r="AC678" s="350"/>
      <c r="AD678" s="98"/>
      <c r="AU678" s="346"/>
      <c r="AV678" s="346"/>
    </row>
    <row r="679" spans="3:48" ht="10.9" hidden="1" customHeight="1">
      <c r="C679" s="352"/>
      <c r="D679" s="355"/>
      <c r="E679" s="358"/>
      <c r="F679" s="361"/>
      <c r="G679" s="352"/>
      <c r="H679" s="364"/>
      <c r="I679" s="369"/>
      <c r="J679" s="370"/>
      <c r="K679" s="371"/>
      <c r="L679" s="375"/>
      <c r="M679" s="376"/>
      <c r="N679" s="376"/>
      <c r="O679" s="376"/>
      <c r="P679" s="376"/>
      <c r="Q679" s="377"/>
      <c r="R679" s="369"/>
      <c r="S679" s="370"/>
      <c r="T679" s="379"/>
      <c r="U679" s="384"/>
      <c r="V679" s="385"/>
      <c r="W679" s="386"/>
      <c r="X679" s="348"/>
      <c r="Y679" s="349"/>
      <c r="Z679" s="349"/>
      <c r="AA679" s="349"/>
      <c r="AB679" s="349"/>
      <c r="AC679" s="350"/>
      <c r="AD679" s="98"/>
      <c r="AU679" s="346"/>
      <c r="AV679" s="346"/>
    </row>
    <row r="680" spans="3:48" ht="10.9" hidden="1" customHeight="1">
      <c r="C680" s="353"/>
      <c r="D680" s="356"/>
      <c r="E680" s="359"/>
      <c r="F680" s="362"/>
      <c r="G680" s="353"/>
      <c r="H680" s="365"/>
      <c r="I680" s="372"/>
      <c r="J680" s="373"/>
      <c r="K680" s="374"/>
      <c r="L680" s="375"/>
      <c r="M680" s="376"/>
      <c r="N680" s="376"/>
      <c r="O680" s="376"/>
      <c r="P680" s="376"/>
      <c r="Q680" s="377"/>
      <c r="R680" s="372"/>
      <c r="S680" s="373"/>
      <c r="T680" s="380"/>
      <c r="U680" s="387"/>
      <c r="V680" s="388"/>
      <c r="W680" s="389"/>
      <c r="X680" s="348"/>
      <c r="Y680" s="349"/>
      <c r="Z680" s="349"/>
      <c r="AA680" s="349"/>
      <c r="AB680" s="349"/>
      <c r="AC680" s="350"/>
      <c r="AD680" s="98"/>
      <c r="AU680" s="346"/>
      <c r="AV680" s="346"/>
    </row>
    <row r="681" spans="3:48" ht="10.9" hidden="1" customHeight="1">
      <c r="C681" s="351">
        <v>8</v>
      </c>
      <c r="D681" s="354" t="s">
        <v>9</v>
      </c>
      <c r="E681" s="357">
        <v>3</v>
      </c>
      <c r="F681" s="360" t="s">
        <v>10</v>
      </c>
      <c r="G681" s="351" t="s">
        <v>24</v>
      </c>
      <c r="H681" s="363"/>
      <c r="I681" s="366" t="s">
        <v>125</v>
      </c>
      <c r="J681" s="367"/>
      <c r="K681" s="368"/>
      <c r="L681" s="375">
        <f t="shared" ref="L681" si="451">IF(AND(I681="△",AU681="●"),2+ROUNDDOWN(($K$247-100)/100,0)*2,0)</f>
        <v>0</v>
      </c>
      <c r="M681" s="376"/>
      <c r="N681" s="376"/>
      <c r="O681" s="376"/>
      <c r="P681" s="376"/>
      <c r="Q681" s="377"/>
      <c r="R681" s="366"/>
      <c r="S681" s="367"/>
      <c r="T681" s="378"/>
      <c r="U681" s="381">
        <f t="shared" ref="U681" si="452">IF(R681="①",$AL$199,IF(R681="②",$AL$230,0))</f>
        <v>0</v>
      </c>
      <c r="V681" s="382"/>
      <c r="W681" s="383"/>
      <c r="X681" s="348">
        <f t="shared" ref="X681" si="453">IF(I681="○",L681,ROUNDUP(L681*U681,1))</f>
        <v>0</v>
      </c>
      <c r="Y681" s="349"/>
      <c r="Z681" s="349"/>
      <c r="AA681" s="349"/>
      <c r="AB681" s="349"/>
      <c r="AC681" s="350"/>
      <c r="AD681" s="98"/>
      <c r="AU681" s="346" t="str">
        <f t="shared" ref="AU681" si="454">IF(OR(I681="×",AU685="×"),"×","●")</f>
        <v>●</v>
      </c>
      <c r="AV681" s="346" t="str">
        <f t="shared" ref="AV681" si="455">IF(AU681="●",IF(I681="定","-",I681),"-")</f>
        <v>-</v>
      </c>
    </row>
    <row r="682" spans="3:48" ht="10.9" hidden="1" customHeight="1">
      <c r="C682" s="352"/>
      <c r="D682" s="355"/>
      <c r="E682" s="358"/>
      <c r="F682" s="361"/>
      <c r="G682" s="352"/>
      <c r="H682" s="364"/>
      <c r="I682" s="369"/>
      <c r="J682" s="370"/>
      <c r="K682" s="371"/>
      <c r="L682" s="375"/>
      <c r="M682" s="376"/>
      <c r="N682" s="376"/>
      <c r="O682" s="376"/>
      <c r="P682" s="376"/>
      <c r="Q682" s="377"/>
      <c r="R682" s="369"/>
      <c r="S682" s="370"/>
      <c r="T682" s="379"/>
      <c r="U682" s="384"/>
      <c r="V682" s="385"/>
      <c r="W682" s="386"/>
      <c r="X682" s="348"/>
      <c r="Y682" s="349"/>
      <c r="Z682" s="349"/>
      <c r="AA682" s="349"/>
      <c r="AB682" s="349"/>
      <c r="AC682" s="350"/>
      <c r="AD682" s="98"/>
      <c r="AU682" s="346"/>
      <c r="AV682" s="346"/>
    </row>
    <row r="683" spans="3:48" ht="10.9" hidden="1" customHeight="1">
      <c r="C683" s="352"/>
      <c r="D683" s="355"/>
      <c r="E683" s="358"/>
      <c r="F683" s="361"/>
      <c r="G683" s="352"/>
      <c r="H683" s="364"/>
      <c r="I683" s="369"/>
      <c r="J683" s="370"/>
      <c r="K683" s="371"/>
      <c r="L683" s="375"/>
      <c r="M683" s="376"/>
      <c r="N683" s="376"/>
      <c r="O683" s="376"/>
      <c r="P683" s="376"/>
      <c r="Q683" s="377"/>
      <c r="R683" s="369"/>
      <c r="S683" s="370"/>
      <c r="T683" s="379"/>
      <c r="U683" s="384"/>
      <c r="V683" s="385"/>
      <c r="W683" s="386"/>
      <c r="X683" s="348"/>
      <c r="Y683" s="349"/>
      <c r="Z683" s="349"/>
      <c r="AA683" s="349"/>
      <c r="AB683" s="349"/>
      <c r="AC683" s="350"/>
      <c r="AD683" s="98"/>
      <c r="AU683" s="346"/>
      <c r="AV683" s="346"/>
    </row>
    <row r="684" spans="3:48" ht="10.9" hidden="1" customHeight="1">
      <c r="C684" s="353"/>
      <c r="D684" s="356"/>
      <c r="E684" s="359"/>
      <c r="F684" s="362"/>
      <c r="G684" s="353"/>
      <c r="H684" s="365"/>
      <c r="I684" s="372"/>
      <c r="J684" s="373"/>
      <c r="K684" s="374"/>
      <c r="L684" s="375"/>
      <c r="M684" s="376"/>
      <c r="N684" s="376"/>
      <c r="O684" s="376"/>
      <c r="P684" s="376"/>
      <c r="Q684" s="377"/>
      <c r="R684" s="372"/>
      <c r="S684" s="373"/>
      <c r="T684" s="380"/>
      <c r="U684" s="387"/>
      <c r="V684" s="388"/>
      <c r="W684" s="389"/>
      <c r="X684" s="348"/>
      <c r="Y684" s="349"/>
      <c r="Z684" s="349"/>
      <c r="AA684" s="349"/>
      <c r="AB684" s="349"/>
      <c r="AC684" s="350"/>
      <c r="AD684" s="98"/>
      <c r="AU684" s="346"/>
      <c r="AV684" s="346"/>
    </row>
    <row r="685" spans="3:48" ht="10.9" hidden="1" customHeight="1">
      <c r="C685" s="351">
        <v>8</v>
      </c>
      <c r="D685" s="354" t="s">
        <v>9</v>
      </c>
      <c r="E685" s="357">
        <v>4</v>
      </c>
      <c r="F685" s="360" t="s">
        <v>10</v>
      </c>
      <c r="G685" s="351" t="s">
        <v>25</v>
      </c>
      <c r="H685" s="363"/>
      <c r="I685" s="366" t="s">
        <v>304</v>
      </c>
      <c r="J685" s="367"/>
      <c r="K685" s="368"/>
      <c r="L685" s="375">
        <f t="shared" ref="L685" si="456">IF(AND(I685="△",AU685="●"),2+ROUNDDOWN(($K$247-100)/100,0)*2,0)</f>
        <v>0</v>
      </c>
      <c r="M685" s="376"/>
      <c r="N685" s="376"/>
      <c r="O685" s="376"/>
      <c r="P685" s="376"/>
      <c r="Q685" s="377"/>
      <c r="R685" s="366"/>
      <c r="S685" s="367"/>
      <c r="T685" s="378"/>
      <c r="U685" s="381">
        <f t="shared" ref="U685" si="457">IF(R685="①",$AL$199,IF(R685="②",$AL$230,0))</f>
        <v>0</v>
      </c>
      <c r="V685" s="382"/>
      <c r="W685" s="383"/>
      <c r="X685" s="348">
        <f t="shared" ref="X685" si="458">IF(I685="○",L685,ROUNDUP(L685*U685,1))</f>
        <v>0</v>
      </c>
      <c r="Y685" s="349"/>
      <c r="Z685" s="349"/>
      <c r="AA685" s="349"/>
      <c r="AB685" s="349"/>
      <c r="AC685" s="350"/>
      <c r="AD685" s="98"/>
      <c r="AU685" s="346" t="str">
        <f t="shared" ref="AU685" si="459">IF(OR(I685="×",AU689="×"),"×","●")</f>
        <v>●</v>
      </c>
      <c r="AV685" s="346" t="str">
        <f t="shared" ref="AV685" si="460">IF(AU685="●",IF(I685="定","-",I685),"-")</f>
        <v>※</v>
      </c>
    </row>
    <row r="686" spans="3:48" ht="10.9" hidden="1" customHeight="1">
      <c r="C686" s="352"/>
      <c r="D686" s="355"/>
      <c r="E686" s="358"/>
      <c r="F686" s="361"/>
      <c r="G686" s="352"/>
      <c r="H686" s="364"/>
      <c r="I686" s="369"/>
      <c r="J686" s="370"/>
      <c r="K686" s="371"/>
      <c r="L686" s="375"/>
      <c r="M686" s="376"/>
      <c r="N686" s="376"/>
      <c r="O686" s="376"/>
      <c r="P686" s="376"/>
      <c r="Q686" s="377"/>
      <c r="R686" s="369"/>
      <c r="S686" s="370"/>
      <c r="T686" s="379"/>
      <c r="U686" s="384"/>
      <c r="V686" s="385"/>
      <c r="W686" s="386"/>
      <c r="X686" s="348"/>
      <c r="Y686" s="349"/>
      <c r="Z686" s="349"/>
      <c r="AA686" s="349"/>
      <c r="AB686" s="349"/>
      <c r="AC686" s="350"/>
      <c r="AD686" s="98"/>
      <c r="AU686" s="346"/>
      <c r="AV686" s="346"/>
    </row>
    <row r="687" spans="3:48" ht="10.9" hidden="1" customHeight="1">
      <c r="C687" s="352"/>
      <c r="D687" s="355"/>
      <c r="E687" s="358"/>
      <c r="F687" s="361"/>
      <c r="G687" s="352"/>
      <c r="H687" s="364"/>
      <c r="I687" s="369"/>
      <c r="J687" s="370"/>
      <c r="K687" s="371"/>
      <c r="L687" s="375"/>
      <c r="M687" s="376"/>
      <c r="N687" s="376"/>
      <c r="O687" s="376"/>
      <c r="P687" s="376"/>
      <c r="Q687" s="377"/>
      <c r="R687" s="369"/>
      <c r="S687" s="370"/>
      <c r="T687" s="379"/>
      <c r="U687" s="384"/>
      <c r="V687" s="385"/>
      <c r="W687" s="386"/>
      <c r="X687" s="348"/>
      <c r="Y687" s="349"/>
      <c r="Z687" s="349"/>
      <c r="AA687" s="349"/>
      <c r="AB687" s="349"/>
      <c r="AC687" s="350"/>
      <c r="AD687" s="98"/>
      <c r="AU687" s="346"/>
      <c r="AV687" s="346"/>
    </row>
    <row r="688" spans="3:48" ht="10.9" hidden="1" customHeight="1">
      <c r="C688" s="353"/>
      <c r="D688" s="356"/>
      <c r="E688" s="359"/>
      <c r="F688" s="362"/>
      <c r="G688" s="353"/>
      <c r="H688" s="365"/>
      <c r="I688" s="372"/>
      <c r="J688" s="373"/>
      <c r="K688" s="374"/>
      <c r="L688" s="375"/>
      <c r="M688" s="376"/>
      <c r="N688" s="376"/>
      <c r="O688" s="376"/>
      <c r="P688" s="376"/>
      <c r="Q688" s="377"/>
      <c r="R688" s="372"/>
      <c r="S688" s="373"/>
      <c r="T688" s="380"/>
      <c r="U688" s="387"/>
      <c r="V688" s="388"/>
      <c r="W688" s="389"/>
      <c r="X688" s="348"/>
      <c r="Y688" s="349"/>
      <c r="Z688" s="349"/>
      <c r="AA688" s="349"/>
      <c r="AB688" s="349"/>
      <c r="AC688" s="350"/>
      <c r="AD688" s="98"/>
      <c r="AU688" s="346"/>
      <c r="AV688" s="346"/>
    </row>
    <row r="689" spans="3:48" ht="10.9" hidden="1" customHeight="1">
      <c r="C689" s="351">
        <v>8</v>
      </c>
      <c r="D689" s="354" t="s">
        <v>9</v>
      </c>
      <c r="E689" s="357">
        <v>5</v>
      </c>
      <c r="F689" s="360" t="s">
        <v>10</v>
      </c>
      <c r="G689" s="351" t="s">
        <v>19</v>
      </c>
      <c r="H689" s="363"/>
      <c r="I689" s="366" t="s">
        <v>304</v>
      </c>
      <c r="J689" s="367"/>
      <c r="K689" s="368"/>
      <c r="L689" s="375">
        <f t="shared" ref="L689" si="461">IF(AND(I689="△",AU689="●"),2+ROUNDDOWN(($K$247-100)/100,0)*2,0)</f>
        <v>0</v>
      </c>
      <c r="M689" s="376"/>
      <c r="N689" s="376"/>
      <c r="O689" s="376"/>
      <c r="P689" s="376"/>
      <c r="Q689" s="377"/>
      <c r="R689" s="366"/>
      <c r="S689" s="367"/>
      <c r="T689" s="378"/>
      <c r="U689" s="381">
        <f t="shared" ref="U689" si="462">IF(R689="①",$AL$199,IF(R689="②",$AL$230,0))</f>
        <v>0</v>
      </c>
      <c r="V689" s="382"/>
      <c r="W689" s="383"/>
      <c r="X689" s="348">
        <f t="shared" ref="X689" si="463">IF(I689="○",L689,ROUNDUP(L689*U689,1))</f>
        <v>0</v>
      </c>
      <c r="Y689" s="349"/>
      <c r="Z689" s="349"/>
      <c r="AA689" s="349"/>
      <c r="AB689" s="349"/>
      <c r="AC689" s="350"/>
      <c r="AD689" s="98"/>
      <c r="AU689" s="346" t="str">
        <f t="shared" ref="AU689" si="464">IF(OR(I689="×",AU693="×"),"×","●")</f>
        <v>●</v>
      </c>
      <c r="AV689" s="346" t="str">
        <f t="shared" ref="AV689" si="465">IF(AU689="●",IF(I689="定","-",I689),"-")</f>
        <v>※</v>
      </c>
    </row>
    <row r="690" spans="3:48" ht="10.9" hidden="1" customHeight="1">
      <c r="C690" s="352"/>
      <c r="D690" s="355"/>
      <c r="E690" s="358"/>
      <c r="F690" s="361"/>
      <c r="G690" s="352"/>
      <c r="H690" s="364"/>
      <c r="I690" s="369"/>
      <c r="J690" s="370"/>
      <c r="K690" s="371"/>
      <c r="L690" s="375"/>
      <c r="M690" s="376"/>
      <c r="N690" s="376"/>
      <c r="O690" s="376"/>
      <c r="P690" s="376"/>
      <c r="Q690" s="377"/>
      <c r="R690" s="369"/>
      <c r="S690" s="370"/>
      <c r="T690" s="379"/>
      <c r="U690" s="384"/>
      <c r="V690" s="385"/>
      <c r="W690" s="386"/>
      <c r="X690" s="348"/>
      <c r="Y690" s="349"/>
      <c r="Z690" s="349"/>
      <c r="AA690" s="349"/>
      <c r="AB690" s="349"/>
      <c r="AC690" s="350"/>
      <c r="AD690" s="98"/>
      <c r="AU690" s="346"/>
      <c r="AV690" s="346"/>
    </row>
    <row r="691" spans="3:48" ht="10.9" hidden="1" customHeight="1">
      <c r="C691" s="352"/>
      <c r="D691" s="355"/>
      <c r="E691" s="358"/>
      <c r="F691" s="361"/>
      <c r="G691" s="352"/>
      <c r="H691" s="364"/>
      <c r="I691" s="369"/>
      <c r="J691" s="370"/>
      <c r="K691" s="371"/>
      <c r="L691" s="375"/>
      <c r="M691" s="376"/>
      <c r="N691" s="376"/>
      <c r="O691" s="376"/>
      <c r="P691" s="376"/>
      <c r="Q691" s="377"/>
      <c r="R691" s="369"/>
      <c r="S691" s="370"/>
      <c r="T691" s="379"/>
      <c r="U691" s="384"/>
      <c r="V691" s="385"/>
      <c r="W691" s="386"/>
      <c r="X691" s="348"/>
      <c r="Y691" s="349"/>
      <c r="Z691" s="349"/>
      <c r="AA691" s="349"/>
      <c r="AB691" s="349"/>
      <c r="AC691" s="350"/>
      <c r="AD691" s="98"/>
      <c r="AU691" s="346"/>
      <c r="AV691" s="346"/>
    </row>
    <row r="692" spans="3:48" ht="10.9" hidden="1" customHeight="1">
      <c r="C692" s="353"/>
      <c r="D692" s="356"/>
      <c r="E692" s="359"/>
      <c r="F692" s="362"/>
      <c r="G692" s="353"/>
      <c r="H692" s="365"/>
      <c r="I692" s="372"/>
      <c r="J692" s="373"/>
      <c r="K692" s="374"/>
      <c r="L692" s="375"/>
      <c r="M692" s="376"/>
      <c r="N692" s="376"/>
      <c r="O692" s="376"/>
      <c r="P692" s="376"/>
      <c r="Q692" s="377"/>
      <c r="R692" s="372"/>
      <c r="S692" s="373"/>
      <c r="T692" s="380"/>
      <c r="U692" s="387"/>
      <c r="V692" s="388"/>
      <c r="W692" s="389"/>
      <c r="X692" s="348"/>
      <c r="Y692" s="349"/>
      <c r="Z692" s="349"/>
      <c r="AA692" s="349"/>
      <c r="AB692" s="349"/>
      <c r="AC692" s="350"/>
      <c r="AD692" s="98"/>
      <c r="AU692" s="346"/>
      <c r="AV692" s="346"/>
    </row>
    <row r="693" spans="3:48" ht="10.9" hidden="1" customHeight="1">
      <c r="C693" s="351">
        <v>8</v>
      </c>
      <c r="D693" s="354" t="s">
        <v>9</v>
      </c>
      <c r="E693" s="357">
        <v>6</v>
      </c>
      <c r="F693" s="360" t="s">
        <v>10</v>
      </c>
      <c r="G693" s="351" t="s">
        <v>20</v>
      </c>
      <c r="H693" s="363"/>
      <c r="I693" s="366" t="s">
        <v>304</v>
      </c>
      <c r="J693" s="367"/>
      <c r="K693" s="368"/>
      <c r="L693" s="375">
        <f t="shared" ref="L693" si="466">IF(AND(I693="△",AU693="●"),2+ROUNDDOWN(($K$247-100)/100,0)*2,0)</f>
        <v>0</v>
      </c>
      <c r="M693" s="376"/>
      <c r="N693" s="376"/>
      <c r="O693" s="376"/>
      <c r="P693" s="376"/>
      <c r="Q693" s="377"/>
      <c r="R693" s="366"/>
      <c r="S693" s="367"/>
      <c r="T693" s="378"/>
      <c r="U693" s="381">
        <f t="shared" ref="U693" si="467">IF(R693="①",$AL$199,IF(R693="②",$AL$230,0))</f>
        <v>0</v>
      </c>
      <c r="V693" s="382"/>
      <c r="W693" s="383"/>
      <c r="X693" s="348">
        <f t="shared" ref="X693" si="468">IF(I693="○",L693,ROUNDUP(L693*U693,1))</f>
        <v>0</v>
      </c>
      <c r="Y693" s="349"/>
      <c r="Z693" s="349"/>
      <c r="AA693" s="349"/>
      <c r="AB693" s="349"/>
      <c r="AC693" s="350"/>
      <c r="AD693" s="98"/>
      <c r="AU693" s="346" t="str">
        <f t="shared" ref="AU693" si="469">IF(OR(I693="×",AU697="×"),"×","●")</f>
        <v>●</v>
      </c>
      <c r="AV693" s="346" t="str">
        <f t="shared" ref="AV693" si="470">IF(AU693="●",IF(I693="定","-",I693),"-")</f>
        <v>※</v>
      </c>
    </row>
    <row r="694" spans="3:48" ht="10.9" hidden="1" customHeight="1">
      <c r="C694" s="352"/>
      <c r="D694" s="355"/>
      <c r="E694" s="358"/>
      <c r="F694" s="361"/>
      <c r="G694" s="352"/>
      <c r="H694" s="364"/>
      <c r="I694" s="369"/>
      <c r="J694" s="370"/>
      <c r="K694" s="371"/>
      <c r="L694" s="375"/>
      <c r="M694" s="376"/>
      <c r="N694" s="376"/>
      <c r="O694" s="376"/>
      <c r="P694" s="376"/>
      <c r="Q694" s="377"/>
      <c r="R694" s="369"/>
      <c r="S694" s="370"/>
      <c r="T694" s="379"/>
      <c r="U694" s="384"/>
      <c r="V694" s="385"/>
      <c r="W694" s="386"/>
      <c r="X694" s="348"/>
      <c r="Y694" s="349"/>
      <c r="Z694" s="349"/>
      <c r="AA694" s="349"/>
      <c r="AB694" s="349"/>
      <c r="AC694" s="350"/>
      <c r="AD694" s="98"/>
      <c r="AU694" s="346"/>
      <c r="AV694" s="346"/>
    </row>
    <row r="695" spans="3:48" ht="10.9" hidden="1" customHeight="1">
      <c r="C695" s="352"/>
      <c r="D695" s="355"/>
      <c r="E695" s="358"/>
      <c r="F695" s="361"/>
      <c r="G695" s="352"/>
      <c r="H695" s="364"/>
      <c r="I695" s="369"/>
      <c r="J695" s="370"/>
      <c r="K695" s="371"/>
      <c r="L695" s="375"/>
      <c r="M695" s="376"/>
      <c r="N695" s="376"/>
      <c r="O695" s="376"/>
      <c r="P695" s="376"/>
      <c r="Q695" s="377"/>
      <c r="R695" s="369"/>
      <c r="S695" s="370"/>
      <c r="T695" s="379"/>
      <c r="U695" s="384"/>
      <c r="V695" s="385"/>
      <c r="W695" s="386"/>
      <c r="X695" s="348"/>
      <c r="Y695" s="349"/>
      <c r="Z695" s="349"/>
      <c r="AA695" s="349"/>
      <c r="AB695" s="349"/>
      <c r="AC695" s="350"/>
      <c r="AD695" s="98"/>
      <c r="AU695" s="346"/>
      <c r="AV695" s="346"/>
    </row>
    <row r="696" spans="3:48" ht="10.9" hidden="1" customHeight="1">
      <c r="C696" s="353"/>
      <c r="D696" s="356"/>
      <c r="E696" s="359"/>
      <c r="F696" s="362"/>
      <c r="G696" s="353"/>
      <c r="H696" s="365"/>
      <c r="I696" s="372"/>
      <c r="J696" s="373"/>
      <c r="K696" s="374"/>
      <c r="L696" s="375"/>
      <c r="M696" s="376"/>
      <c r="N696" s="376"/>
      <c r="O696" s="376"/>
      <c r="P696" s="376"/>
      <c r="Q696" s="377"/>
      <c r="R696" s="372"/>
      <c r="S696" s="373"/>
      <c r="T696" s="380"/>
      <c r="U696" s="387"/>
      <c r="V696" s="388"/>
      <c r="W696" s="389"/>
      <c r="X696" s="348"/>
      <c r="Y696" s="349"/>
      <c r="Z696" s="349"/>
      <c r="AA696" s="349"/>
      <c r="AB696" s="349"/>
      <c r="AC696" s="350"/>
      <c r="AD696" s="98"/>
      <c r="AU696" s="346"/>
      <c r="AV696" s="346"/>
    </row>
    <row r="697" spans="3:48" ht="10.9" hidden="1" customHeight="1">
      <c r="C697" s="351">
        <v>8</v>
      </c>
      <c r="D697" s="354" t="s">
        <v>9</v>
      </c>
      <c r="E697" s="357">
        <v>7</v>
      </c>
      <c r="F697" s="360" t="s">
        <v>10</v>
      </c>
      <c r="G697" s="351" t="s">
        <v>21</v>
      </c>
      <c r="H697" s="363"/>
      <c r="I697" s="366" t="s">
        <v>122</v>
      </c>
      <c r="J697" s="367"/>
      <c r="K697" s="368"/>
      <c r="L697" s="375">
        <f t="shared" ref="L697" si="471">IF(AND(I697="△",AU697="●"),2+ROUNDDOWN(($K$247-100)/100,0)*2,0)</f>
        <v>0</v>
      </c>
      <c r="M697" s="376"/>
      <c r="N697" s="376"/>
      <c r="O697" s="376"/>
      <c r="P697" s="376"/>
      <c r="Q697" s="377"/>
      <c r="R697" s="366" t="s">
        <v>252</v>
      </c>
      <c r="S697" s="367"/>
      <c r="T697" s="378"/>
      <c r="U697" s="381">
        <f t="shared" ref="U697" si="472">IF(R697="①",$AL$199,IF(R697="②",$AL$230,0))</f>
        <v>0</v>
      </c>
      <c r="V697" s="382"/>
      <c r="W697" s="383"/>
      <c r="X697" s="348">
        <f t="shared" ref="X697" si="473">IF(I697="○",L697,ROUNDUP(L697*U697,1))</f>
        <v>0</v>
      </c>
      <c r="Y697" s="349"/>
      <c r="Z697" s="349"/>
      <c r="AA697" s="349"/>
      <c r="AB697" s="349"/>
      <c r="AC697" s="350"/>
      <c r="AD697" s="98"/>
      <c r="AU697" s="346" t="str">
        <f t="shared" ref="AU697" si="474">IF(OR(I697="×",AU701="×"),"×","●")</f>
        <v>●</v>
      </c>
      <c r="AV697" s="346" t="str">
        <f t="shared" ref="AV697" si="475">IF(AU697="●",IF(I697="定","-",I697),"-")</f>
        <v>△</v>
      </c>
    </row>
    <row r="698" spans="3:48" ht="10.9" hidden="1" customHeight="1">
      <c r="C698" s="352"/>
      <c r="D698" s="355"/>
      <c r="E698" s="358"/>
      <c r="F698" s="361"/>
      <c r="G698" s="352"/>
      <c r="H698" s="364"/>
      <c r="I698" s="369"/>
      <c r="J698" s="370"/>
      <c r="K698" s="371"/>
      <c r="L698" s="375"/>
      <c r="M698" s="376"/>
      <c r="N698" s="376"/>
      <c r="O698" s="376"/>
      <c r="P698" s="376"/>
      <c r="Q698" s="377"/>
      <c r="R698" s="369"/>
      <c r="S698" s="370"/>
      <c r="T698" s="379"/>
      <c r="U698" s="384"/>
      <c r="V698" s="385"/>
      <c r="W698" s="386"/>
      <c r="X698" s="348"/>
      <c r="Y698" s="349"/>
      <c r="Z698" s="349"/>
      <c r="AA698" s="349"/>
      <c r="AB698" s="349"/>
      <c r="AC698" s="350"/>
      <c r="AD698" s="98"/>
      <c r="AU698" s="346"/>
      <c r="AV698" s="346"/>
    </row>
    <row r="699" spans="3:48" ht="10.9" hidden="1" customHeight="1">
      <c r="C699" s="352"/>
      <c r="D699" s="355"/>
      <c r="E699" s="358"/>
      <c r="F699" s="361"/>
      <c r="G699" s="352"/>
      <c r="H699" s="364"/>
      <c r="I699" s="369"/>
      <c r="J699" s="370"/>
      <c r="K699" s="371"/>
      <c r="L699" s="375"/>
      <c r="M699" s="376"/>
      <c r="N699" s="376"/>
      <c r="O699" s="376"/>
      <c r="P699" s="376"/>
      <c r="Q699" s="377"/>
      <c r="R699" s="369"/>
      <c r="S699" s="370"/>
      <c r="T699" s="379"/>
      <c r="U699" s="384"/>
      <c r="V699" s="385"/>
      <c r="W699" s="386"/>
      <c r="X699" s="348"/>
      <c r="Y699" s="349"/>
      <c r="Z699" s="349"/>
      <c r="AA699" s="349"/>
      <c r="AB699" s="349"/>
      <c r="AC699" s="350"/>
      <c r="AD699" s="98"/>
      <c r="AU699" s="346"/>
      <c r="AV699" s="346"/>
    </row>
    <row r="700" spans="3:48" ht="10.9" hidden="1" customHeight="1">
      <c r="C700" s="353"/>
      <c r="D700" s="356"/>
      <c r="E700" s="359"/>
      <c r="F700" s="362"/>
      <c r="G700" s="353"/>
      <c r="H700" s="365"/>
      <c r="I700" s="372"/>
      <c r="J700" s="373"/>
      <c r="K700" s="374"/>
      <c r="L700" s="375"/>
      <c r="M700" s="376"/>
      <c r="N700" s="376"/>
      <c r="O700" s="376"/>
      <c r="P700" s="376"/>
      <c r="Q700" s="377"/>
      <c r="R700" s="372"/>
      <c r="S700" s="373"/>
      <c r="T700" s="380"/>
      <c r="U700" s="387"/>
      <c r="V700" s="388"/>
      <c r="W700" s="389"/>
      <c r="X700" s="348"/>
      <c r="Y700" s="349"/>
      <c r="Z700" s="349"/>
      <c r="AA700" s="349"/>
      <c r="AB700" s="349"/>
      <c r="AC700" s="350"/>
      <c r="AD700" s="98"/>
      <c r="AU700" s="346"/>
      <c r="AV700" s="346"/>
    </row>
    <row r="701" spans="3:48" ht="10.9" hidden="1" customHeight="1">
      <c r="C701" s="351">
        <v>8</v>
      </c>
      <c r="D701" s="354" t="s">
        <v>9</v>
      </c>
      <c r="E701" s="357">
        <v>8</v>
      </c>
      <c r="F701" s="360" t="s">
        <v>10</v>
      </c>
      <c r="G701" s="351" t="s">
        <v>22</v>
      </c>
      <c r="H701" s="363"/>
      <c r="I701" s="366" t="s">
        <v>122</v>
      </c>
      <c r="J701" s="367"/>
      <c r="K701" s="368"/>
      <c r="L701" s="375">
        <f t="shared" ref="L701" si="476">IF(AND(I701="△",AU701="●"),2+ROUNDDOWN(($K$247-100)/100,0)*2,0)</f>
        <v>0</v>
      </c>
      <c r="M701" s="376"/>
      <c r="N701" s="376"/>
      <c r="O701" s="376"/>
      <c r="P701" s="376"/>
      <c r="Q701" s="377"/>
      <c r="R701" s="366" t="s">
        <v>160</v>
      </c>
      <c r="S701" s="367"/>
      <c r="T701" s="378"/>
      <c r="U701" s="381">
        <f t="shared" ref="U701" si="477">IF(R701="①",$AL$199,IF(R701="②",$AL$230,0))</f>
        <v>0</v>
      </c>
      <c r="V701" s="382"/>
      <c r="W701" s="383"/>
      <c r="X701" s="348">
        <f t="shared" ref="X701" si="478">IF(I701="○",L701,ROUNDUP(L701*U701,1))</f>
        <v>0</v>
      </c>
      <c r="Y701" s="349"/>
      <c r="Z701" s="349"/>
      <c r="AA701" s="349"/>
      <c r="AB701" s="349"/>
      <c r="AC701" s="350"/>
      <c r="AD701" s="98"/>
      <c r="AU701" s="346" t="str">
        <f t="shared" ref="AU701" si="479">IF(OR(I701="×",AU705="×"),"×","●")</f>
        <v>●</v>
      </c>
      <c r="AV701" s="346" t="str">
        <f t="shared" ref="AV701" si="480">IF(AU701="●",IF(I701="定","-",I701),"-")</f>
        <v>△</v>
      </c>
    </row>
    <row r="702" spans="3:48" ht="10.9" hidden="1" customHeight="1">
      <c r="C702" s="352"/>
      <c r="D702" s="355"/>
      <c r="E702" s="358"/>
      <c r="F702" s="361"/>
      <c r="G702" s="352"/>
      <c r="H702" s="364"/>
      <c r="I702" s="369"/>
      <c r="J702" s="370"/>
      <c r="K702" s="371"/>
      <c r="L702" s="375"/>
      <c r="M702" s="376"/>
      <c r="N702" s="376"/>
      <c r="O702" s="376"/>
      <c r="P702" s="376"/>
      <c r="Q702" s="377"/>
      <c r="R702" s="369"/>
      <c r="S702" s="370"/>
      <c r="T702" s="379"/>
      <c r="U702" s="384"/>
      <c r="V702" s="385"/>
      <c r="W702" s="386"/>
      <c r="X702" s="348"/>
      <c r="Y702" s="349"/>
      <c r="Z702" s="349"/>
      <c r="AA702" s="349"/>
      <c r="AB702" s="349"/>
      <c r="AC702" s="350"/>
      <c r="AD702" s="98"/>
      <c r="AU702" s="346"/>
      <c r="AV702" s="346"/>
    </row>
    <row r="703" spans="3:48" ht="10.9" hidden="1" customHeight="1">
      <c r="C703" s="352"/>
      <c r="D703" s="355"/>
      <c r="E703" s="358"/>
      <c r="F703" s="361"/>
      <c r="G703" s="352"/>
      <c r="H703" s="364"/>
      <c r="I703" s="369"/>
      <c r="J703" s="370"/>
      <c r="K703" s="371"/>
      <c r="L703" s="375"/>
      <c r="M703" s="376"/>
      <c r="N703" s="376"/>
      <c r="O703" s="376"/>
      <c r="P703" s="376"/>
      <c r="Q703" s="377"/>
      <c r="R703" s="369"/>
      <c r="S703" s="370"/>
      <c r="T703" s="379"/>
      <c r="U703" s="384"/>
      <c r="V703" s="385"/>
      <c r="W703" s="386"/>
      <c r="X703" s="348"/>
      <c r="Y703" s="349"/>
      <c r="Z703" s="349"/>
      <c r="AA703" s="349"/>
      <c r="AB703" s="349"/>
      <c r="AC703" s="350"/>
      <c r="AD703" s="98"/>
      <c r="AU703" s="346"/>
      <c r="AV703" s="346"/>
    </row>
    <row r="704" spans="3:48" ht="10.9" hidden="1" customHeight="1">
      <c r="C704" s="353"/>
      <c r="D704" s="356"/>
      <c r="E704" s="359"/>
      <c r="F704" s="362"/>
      <c r="G704" s="353"/>
      <c r="H704" s="365"/>
      <c r="I704" s="372"/>
      <c r="J704" s="373"/>
      <c r="K704" s="374"/>
      <c r="L704" s="375"/>
      <c r="M704" s="376"/>
      <c r="N704" s="376"/>
      <c r="O704" s="376"/>
      <c r="P704" s="376"/>
      <c r="Q704" s="377"/>
      <c r="R704" s="372"/>
      <c r="S704" s="373"/>
      <c r="T704" s="380"/>
      <c r="U704" s="387"/>
      <c r="V704" s="388"/>
      <c r="W704" s="389"/>
      <c r="X704" s="348"/>
      <c r="Y704" s="349"/>
      <c r="Z704" s="349"/>
      <c r="AA704" s="349"/>
      <c r="AB704" s="349"/>
      <c r="AC704" s="350"/>
      <c r="AD704" s="98"/>
      <c r="AU704" s="346"/>
      <c r="AV704" s="346"/>
    </row>
    <row r="705" spans="3:48" ht="10.9" hidden="1" customHeight="1">
      <c r="C705" s="352">
        <v>8</v>
      </c>
      <c r="D705" s="355" t="s">
        <v>9</v>
      </c>
      <c r="E705" s="358">
        <v>9</v>
      </c>
      <c r="F705" s="361" t="s">
        <v>10</v>
      </c>
      <c r="G705" s="352" t="s">
        <v>23</v>
      </c>
      <c r="H705" s="364"/>
      <c r="I705" s="369" t="s">
        <v>304</v>
      </c>
      <c r="J705" s="370"/>
      <c r="K705" s="371"/>
      <c r="L705" s="375">
        <f t="shared" ref="L705" si="481">IF(AND(I705="△",AU705="●"),2+ROUNDDOWN(($K$247-100)/100,0)*2,0)</f>
        <v>0</v>
      </c>
      <c r="M705" s="376"/>
      <c r="N705" s="376"/>
      <c r="O705" s="376"/>
      <c r="P705" s="376"/>
      <c r="Q705" s="377"/>
      <c r="R705" s="366"/>
      <c r="S705" s="367"/>
      <c r="T705" s="378"/>
      <c r="U705" s="381">
        <f t="shared" ref="U705" si="482">IF(R705="①",$AL$199,IF(R705="②",$AL$230,0))</f>
        <v>0</v>
      </c>
      <c r="V705" s="382"/>
      <c r="W705" s="383"/>
      <c r="X705" s="348">
        <f t="shared" ref="X705" si="483">IF(I705="○",L705,ROUNDUP(L705*U705,1))</f>
        <v>0</v>
      </c>
      <c r="Y705" s="349"/>
      <c r="Z705" s="349"/>
      <c r="AA705" s="349"/>
      <c r="AB705" s="349"/>
      <c r="AC705" s="350"/>
      <c r="AD705" s="98"/>
      <c r="AU705" s="346" t="str">
        <f t="shared" ref="AU705" si="484">IF(OR(I705="×",AU709="×"),"×","●")</f>
        <v>●</v>
      </c>
      <c r="AV705" s="346" t="str">
        <f t="shared" ref="AV705" si="485">IF(AU705="●",IF(I705="定","-",I705),"-")</f>
        <v>※</v>
      </c>
    </row>
    <row r="706" spans="3:48" ht="10.9" hidden="1" customHeight="1">
      <c r="C706" s="352"/>
      <c r="D706" s="355"/>
      <c r="E706" s="358"/>
      <c r="F706" s="361"/>
      <c r="G706" s="352"/>
      <c r="H706" s="364"/>
      <c r="I706" s="369"/>
      <c r="J706" s="370"/>
      <c r="K706" s="371"/>
      <c r="L706" s="375"/>
      <c r="M706" s="376"/>
      <c r="N706" s="376"/>
      <c r="O706" s="376"/>
      <c r="P706" s="376"/>
      <c r="Q706" s="377"/>
      <c r="R706" s="369"/>
      <c r="S706" s="370"/>
      <c r="T706" s="379"/>
      <c r="U706" s="384"/>
      <c r="V706" s="385"/>
      <c r="W706" s="386"/>
      <c r="X706" s="348"/>
      <c r="Y706" s="349"/>
      <c r="Z706" s="349"/>
      <c r="AA706" s="349"/>
      <c r="AB706" s="349"/>
      <c r="AC706" s="350"/>
      <c r="AD706" s="98"/>
      <c r="AU706" s="346"/>
      <c r="AV706" s="346"/>
    </row>
    <row r="707" spans="3:48" ht="10.9" hidden="1" customHeight="1">
      <c r="C707" s="352"/>
      <c r="D707" s="355"/>
      <c r="E707" s="358"/>
      <c r="F707" s="361"/>
      <c r="G707" s="352"/>
      <c r="H707" s="364"/>
      <c r="I707" s="369"/>
      <c r="J707" s="370"/>
      <c r="K707" s="371"/>
      <c r="L707" s="375"/>
      <c r="M707" s="376"/>
      <c r="N707" s="376"/>
      <c r="O707" s="376"/>
      <c r="P707" s="376"/>
      <c r="Q707" s="377"/>
      <c r="R707" s="369"/>
      <c r="S707" s="370"/>
      <c r="T707" s="379"/>
      <c r="U707" s="384"/>
      <c r="V707" s="385"/>
      <c r="W707" s="386"/>
      <c r="X707" s="348"/>
      <c r="Y707" s="349"/>
      <c r="Z707" s="349"/>
      <c r="AA707" s="349"/>
      <c r="AB707" s="349"/>
      <c r="AC707" s="350"/>
      <c r="AD707" s="98"/>
      <c r="AU707" s="346"/>
      <c r="AV707" s="346"/>
    </row>
    <row r="708" spans="3:48" ht="10.9" hidden="1" customHeight="1">
      <c r="C708" s="353"/>
      <c r="D708" s="356"/>
      <c r="E708" s="359"/>
      <c r="F708" s="362"/>
      <c r="G708" s="353"/>
      <c r="H708" s="365"/>
      <c r="I708" s="372"/>
      <c r="J708" s="373"/>
      <c r="K708" s="374"/>
      <c r="L708" s="375"/>
      <c r="M708" s="376"/>
      <c r="N708" s="376"/>
      <c r="O708" s="376"/>
      <c r="P708" s="376"/>
      <c r="Q708" s="377"/>
      <c r="R708" s="372"/>
      <c r="S708" s="373"/>
      <c r="T708" s="380"/>
      <c r="U708" s="387"/>
      <c r="V708" s="388"/>
      <c r="W708" s="389"/>
      <c r="X708" s="348"/>
      <c r="Y708" s="349"/>
      <c r="Z708" s="349"/>
      <c r="AA708" s="349"/>
      <c r="AB708" s="349"/>
      <c r="AC708" s="350"/>
      <c r="AD708" s="98"/>
      <c r="AU708" s="346"/>
      <c r="AV708" s="346"/>
    </row>
    <row r="709" spans="3:48" ht="10.9" hidden="1" customHeight="1">
      <c r="C709" s="351">
        <v>8</v>
      </c>
      <c r="D709" s="354" t="s">
        <v>9</v>
      </c>
      <c r="E709" s="357">
        <v>10</v>
      </c>
      <c r="F709" s="360" t="s">
        <v>10</v>
      </c>
      <c r="G709" s="351" t="s">
        <v>24</v>
      </c>
      <c r="H709" s="363"/>
      <c r="I709" s="366" t="s">
        <v>125</v>
      </c>
      <c r="J709" s="367"/>
      <c r="K709" s="368"/>
      <c r="L709" s="375">
        <f t="shared" ref="L709" si="486">IF(AND(I709="△",AU709="●"),2+ROUNDDOWN(($K$247-100)/100,0)*2,0)</f>
        <v>0</v>
      </c>
      <c r="M709" s="376"/>
      <c r="N709" s="376"/>
      <c r="O709" s="376"/>
      <c r="P709" s="376"/>
      <c r="Q709" s="377"/>
      <c r="R709" s="366"/>
      <c r="S709" s="367"/>
      <c r="T709" s="378"/>
      <c r="U709" s="381">
        <f t="shared" ref="U709" si="487">IF(R709="①",$AL$199,IF(R709="②",$AL$230,0))</f>
        <v>0</v>
      </c>
      <c r="V709" s="382"/>
      <c r="W709" s="383"/>
      <c r="X709" s="348">
        <f t="shared" ref="X709" si="488">IF(I709="○",L709,ROUNDUP(L709*U709,1))</f>
        <v>0</v>
      </c>
      <c r="Y709" s="349"/>
      <c r="Z709" s="349"/>
      <c r="AA709" s="349"/>
      <c r="AB709" s="349"/>
      <c r="AC709" s="350"/>
      <c r="AD709" s="98"/>
      <c r="AU709" s="346" t="str">
        <f t="shared" ref="AU709" si="489">IF(OR(I709="×",AU713="×"),"×","●")</f>
        <v>●</v>
      </c>
      <c r="AV709" s="346" t="str">
        <f t="shared" ref="AV709" si="490">IF(AU709="●",IF(I709="定","-",I709),"-")</f>
        <v>-</v>
      </c>
    </row>
    <row r="710" spans="3:48" ht="10.9" hidden="1" customHeight="1">
      <c r="C710" s="352"/>
      <c r="D710" s="355"/>
      <c r="E710" s="358"/>
      <c r="F710" s="361"/>
      <c r="G710" s="352"/>
      <c r="H710" s="364"/>
      <c r="I710" s="369"/>
      <c r="J710" s="370"/>
      <c r="K710" s="371"/>
      <c r="L710" s="375"/>
      <c r="M710" s="376"/>
      <c r="N710" s="376"/>
      <c r="O710" s="376"/>
      <c r="P710" s="376"/>
      <c r="Q710" s="377"/>
      <c r="R710" s="369"/>
      <c r="S710" s="370"/>
      <c r="T710" s="379"/>
      <c r="U710" s="384"/>
      <c r="V710" s="385"/>
      <c r="W710" s="386"/>
      <c r="X710" s="348"/>
      <c r="Y710" s="349"/>
      <c r="Z710" s="349"/>
      <c r="AA710" s="349"/>
      <c r="AB710" s="349"/>
      <c r="AC710" s="350"/>
      <c r="AD710" s="98"/>
      <c r="AU710" s="346"/>
      <c r="AV710" s="346"/>
    </row>
    <row r="711" spans="3:48" ht="10.9" hidden="1" customHeight="1">
      <c r="C711" s="352"/>
      <c r="D711" s="355"/>
      <c r="E711" s="358"/>
      <c r="F711" s="361"/>
      <c r="G711" s="352"/>
      <c r="H711" s="364"/>
      <c r="I711" s="369"/>
      <c r="J711" s="370"/>
      <c r="K711" s="371"/>
      <c r="L711" s="375"/>
      <c r="M711" s="376"/>
      <c r="N711" s="376"/>
      <c r="O711" s="376"/>
      <c r="P711" s="376"/>
      <c r="Q711" s="377"/>
      <c r="R711" s="369"/>
      <c r="S711" s="370"/>
      <c r="T711" s="379"/>
      <c r="U711" s="384"/>
      <c r="V711" s="385"/>
      <c r="W711" s="386"/>
      <c r="X711" s="348"/>
      <c r="Y711" s="349"/>
      <c r="Z711" s="349"/>
      <c r="AA711" s="349"/>
      <c r="AB711" s="349"/>
      <c r="AC711" s="350"/>
      <c r="AD711" s="98"/>
      <c r="AU711" s="346"/>
      <c r="AV711" s="346"/>
    </row>
    <row r="712" spans="3:48" ht="10.9" hidden="1" customHeight="1">
      <c r="C712" s="353"/>
      <c r="D712" s="356"/>
      <c r="E712" s="359"/>
      <c r="F712" s="362"/>
      <c r="G712" s="353"/>
      <c r="H712" s="365"/>
      <c r="I712" s="372"/>
      <c r="J712" s="373"/>
      <c r="K712" s="374"/>
      <c r="L712" s="375"/>
      <c r="M712" s="376"/>
      <c r="N712" s="376"/>
      <c r="O712" s="376"/>
      <c r="P712" s="376"/>
      <c r="Q712" s="377"/>
      <c r="R712" s="372"/>
      <c r="S712" s="373"/>
      <c r="T712" s="380"/>
      <c r="U712" s="387"/>
      <c r="V712" s="388"/>
      <c r="W712" s="389"/>
      <c r="X712" s="348"/>
      <c r="Y712" s="349"/>
      <c r="Z712" s="349"/>
      <c r="AA712" s="349"/>
      <c r="AB712" s="349"/>
      <c r="AC712" s="350"/>
      <c r="AD712" s="98"/>
      <c r="AU712" s="346"/>
      <c r="AV712" s="346"/>
    </row>
    <row r="713" spans="3:48" ht="10.9" hidden="1" customHeight="1">
      <c r="C713" s="351">
        <v>8</v>
      </c>
      <c r="D713" s="354" t="s">
        <v>9</v>
      </c>
      <c r="E713" s="357">
        <v>11</v>
      </c>
      <c r="F713" s="360" t="s">
        <v>10</v>
      </c>
      <c r="G713" s="351" t="s">
        <v>25</v>
      </c>
      <c r="H713" s="363"/>
      <c r="I713" s="366" t="s">
        <v>304</v>
      </c>
      <c r="J713" s="367"/>
      <c r="K713" s="368"/>
      <c r="L713" s="375">
        <f t="shared" ref="L713" si="491">IF(AND(I713="△",AU713="●"),2+ROUNDDOWN(($K$247-100)/100,0)*2,0)</f>
        <v>0</v>
      </c>
      <c r="M713" s="376"/>
      <c r="N713" s="376"/>
      <c r="O713" s="376"/>
      <c r="P713" s="376"/>
      <c r="Q713" s="377"/>
      <c r="R713" s="366"/>
      <c r="S713" s="367"/>
      <c r="T713" s="378"/>
      <c r="U713" s="381">
        <f t="shared" ref="U713" si="492">IF(R713="①",$AL$199,IF(R713="②",$AL$230,0))</f>
        <v>0</v>
      </c>
      <c r="V713" s="382"/>
      <c r="W713" s="383"/>
      <c r="X713" s="348">
        <f t="shared" ref="X713" si="493">IF(I713="○",L713,ROUNDUP(L713*U713,1))</f>
        <v>0</v>
      </c>
      <c r="Y713" s="349"/>
      <c r="Z713" s="349"/>
      <c r="AA713" s="349"/>
      <c r="AB713" s="349"/>
      <c r="AC713" s="350"/>
      <c r="AD713" s="98"/>
      <c r="AU713" s="346" t="str">
        <f t="shared" ref="AU713" si="494">IF(OR(I713="×",AU717="×"),"×","●")</f>
        <v>●</v>
      </c>
      <c r="AV713" s="346" t="str">
        <f t="shared" ref="AV713" si="495">IF(AU713="●",IF(I713="定","-",I713),"-")</f>
        <v>※</v>
      </c>
    </row>
    <row r="714" spans="3:48" ht="10.9" hidden="1" customHeight="1">
      <c r="C714" s="352"/>
      <c r="D714" s="355"/>
      <c r="E714" s="358"/>
      <c r="F714" s="361"/>
      <c r="G714" s="352"/>
      <c r="H714" s="364"/>
      <c r="I714" s="369"/>
      <c r="J714" s="370"/>
      <c r="K714" s="371"/>
      <c r="L714" s="375"/>
      <c r="M714" s="376"/>
      <c r="N714" s="376"/>
      <c r="O714" s="376"/>
      <c r="P714" s="376"/>
      <c r="Q714" s="377"/>
      <c r="R714" s="369"/>
      <c r="S714" s="370"/>
      <c r="T714" s="379"/>
      <c r="U714" s="384"/>
      <c r="V714" s="385"/>
      <c r="W714" s="386"/>
      <c r="X714" s="348"/>
      <c r="Y714" s="349"/>
      <c r="Z714" s="349"/>
      <c r="AA714" s="349"/>
      <c r="AB714" s="349"/>
      <c r="AC714" s="350"/>
      <c r="AD714" s="98"/>
      <c r="AU714" s="346"/>
      <c r="AV714" s="346"/>
    </row>
    <row r="715" spans="3:48" ht="10.9" hidden="1" customHeight="1">
      <c r="C715" s="352"/>
      <c r="D715" s="355"/>
      <c r="E715" s="358"/>
      <c r="F715" s="361"/>
      <c r="G715" s="352"/>
      <c r="H715" s="364"/>
      <c r="I715" s="369"/>
      <c r="J715" s="370"/>
      <c r="K715" s="371"/>
      <c r="L715" s="375"/>
      <c r="M715" s="376"/>
      <c r="N715" s="376"/>
      <c r="O715" s="376"/>
      <c r="P715" s="376"/>
      <c r="Q715" s="377"/>
      <c r="R715" s="369"/>
      <c r="S715" s="370"/>
      <c r="T715" s="379"/>
      <c r="U715" s="384"/>
      <c r="V715" s="385"/>
      <c r="W715" s="386"/>
      <c r="X715" s="348"/>
      <c r="Y715" s="349"/>
      <c r="Z715" s="349"/>
      <c r="AA715" s="349"/>
      <c r="AB715" s="349"/>
      <c r="AC715" s="350"/>
      <c r="AD715" s="98"/>
      <c r="AU715" s="346"/>
      <c r="AV715" s="346"/>
    </row>
    <row r="716" spans="3:48" ht="10.9" hidden="1" customHeight="1">
      <c r="C716" s="353"/>
      <c r="D716" s="356"/>
      <c r="E716" s="359"/>
      <c r="F716" s="362"/>
      <c r="G716" s="353"/>
      <c r="H716" s="365"/>
      <c r="I716" s="372"/>
      <c r="J716" s="373"/>
      <c r="K716" s="374"/>
      <c r="L716" s="375"/>
      <c r="M716" s="376"/>
      <c r="N716" s="376"/>
      <c r="O716" s="376"/>
      <c r="P716" s="376"/>
      <c r="Q716" s="377"/>
      <c r="R716" s="372"/>
      <c r="S716" s="373"/>
      <c r="T716" s="380"/>
      <c r="U716" s="387"/>
      <c r="V716" s="388"/>
      <c r="W716" s="389"/>
      <c r="X716" s="348"/>
      <c r="Y716" s="349"/>
      <c r="Z716" s="349"/>
      <c r="AA716" s="349"/>
      <c r="AB716" s="349"/>
      <c r="AC716" s="350"/>
      <c r="AD716" s="98"/>
      <c r="AU716" s="346"/>
      <c r="AV716" s="346"/>
    </row>
    <row r="717" spans="3:48" ht="10.9" hidden="1" customHeight="1">
      <c r="C717" s="351">
        <v>8</v>
      </c>
      <c r="D717" s="354" t="s">
        <v>9</v>
      </c>
      <c r="E717" s="357">
        <v>12</v>
      </c>
      <c r="F717" s="360" t="s">
        <v>10</v>
      </c>
      <c r="G717" s="351" t="s">
        <v>19</v>
      </c>
      <c r="H717" s="363"/>
      <c r="I717" s="366" t="s">
        <v>304</v>
      </c>
      <c r="J717" s="367"/>
      <c r="K717" s="368"/>
      <c r="L717" s="375">
        <f t="shared" ref="L717" si="496">IF(AND(I717="△",AU717="●"),2+ROUNDDOWN(($K$247-100)/100,0)*2,0)</f>
        <v>0</v>
      </c>
      <c r="M717" s="376"/>
      <c r="N717" s="376"/>
      <c r="O717" s="376"/>
      <c r="P717" s="376"/>
      <c r="Q717" s="377"/>
      <c r="R717" s="366"/>
      <c r="S717" s="367"/>
      <c r="T717" s="378"/>
      <c r="U717" s="381">
        <f t="shared" ref="U717" si="497">IF(R717="①",$AL$199,IF(R717="②",$AL$230,0))</f>
        <v>0</v>
      </c>
      <c r="V717" s="382"/>
      <c r="W717" s="383"/>
      <c r="X717" s="348">
        <f t="shared" ref="X717" si="498">IF(I717="○",L717,ROUNDUP(L717*U717,1))</f>
        <v>0</v>
      </c>
      <c r="Y717" s="349"/>
      <c r="Z717" s="349"/>
      <c r="AA717" s="349"/>
      <c r="AB717" s="349"/>
      <c r="AC717" s="350"/>
      <c r="AD717" s="98"/>
      <c r="AU717" s="346" t="str">
        <f t="shared" ref="AU717" si="499">IF(OR(I717="×",AU721="×"),"×","●")</f>
        <v>●</v>
      </c>
      <c r="AV717" s="346" t="str">
        <f t="shared" ref="AV717" si="500">IF(AU717="●",IF(I717="定","-",I717),"-")</f>
        <v>※</v>
      </c>
    </row>
    <row r="718" spans="3:48" ht="10.9" hidden="1" customHeight="1">
      <c r="C718" s="352"/>
      <c r="D718" s="355"/>
      <c r="E718" s="358"/>
      <c r="F718" s="361"/>
      <c r="G718" s="352"/>
      <c r="H718" s="364"/>
      <c r="I718" s="369"/>
      <c r="J718" s="370"/>
      <c r="K718" s="371"/>
      <c r="L718" s="375"/>
      <c r="M718" s="376"/>
      <c r="N718" s="376"/>
      <c r="O718" s="376"/>
      <c r="P718" s="376"/>
      <c r="Q718" s="377"/>
      <c r="R718" s="369"/>
      <c r="S718" s="370"/>
      <c r="T718" s="379"/>
      <c r="U718" s="384"/>
      <c r="V718" s="385"/>
      <c r="W718" s="386"/>
      <c r="X718" s="348"/>
      <c r="Y718" s="349"/>
      <c r="Z718" s="349"/>
      <c r="AA718" s="349"/>
      <c r="AB718" s="349"/>
      <c r="AC718" s="350"/>
      <c r="AD718" s="98"/>
      <c r="AU718" s="346"/>
      <c r="AV718" s="346"/>
    </row>
    <row r="719" spans="3:48" ht="10.9" hidden="1" customHeight="1">
      <c r="C719" s="352"/>
      <c r="D719" s="355"/>
      <c r="E719" s="358"/>
      <c r="F719" s="361"/>
      <c r="G719" s="352"/>
      <c r="H719" s="364"/>
      <c r="I719" s="369"/>
      <c r="J719" s="370"/>
      <c r="K719" s="371"/>
      <c r="L719" s="375"/>
      <c r="M719" s="376"/>
      <c r="N719" s="376"/>
      <c r="O719" s="376"/>
      <c r="P719" s="376"/>
      <c r="Q719" s="377"/>
      <c r="R719" s="369"/>
      <c r="S719" s="370"/>
      <c r="T719" s="379"/>
      <c r="U719" s="384"/>
      <c r="V719" s="385"/>
      <c r="W719" s="386"/>
      <c r="X719" s="348"/>
      <c r="Y719" s="349"/>
      <c r="Z719" s="349"/>
      <c r="AA719" s="349"/>
      <c r="AB719" s="349"/>
      <c r="AC719" s="350"/>
      <c r="AD719" s="98"/>
      <c r="AU719" s="346"/>
      <c r="AV719" s="346"/>
    </row>
    <row r="720" spans="3:48" ht="10.9" hidden="1" customHeight="1">
      <c r="C720" s="353"/>
      <c r="D720" s="356"/>
      <c r="E720" s="359"/>
      <c r="F720" s="362"/>
      <c r="G720" s="353"/>
      <c r="H720" s="365"/>
      <c r="I720" s="372"/>
      <c r="J720" s="373"/>
      <c r="K720" s="374"/>
      <c r="L720" s="375"/>
      <c r="M720" s="376"/>
      <c r="N720" s="376"/>
      <c r="O720" s="376"/>
      <c r="P720" s="376"/>
      <c r="Q720" s="377"/>
      <c r="R720" s="372"/>
      <c r="S720" s="373"/>
      <c r="T720" s="380"/>
      <c r="U720" s="387"/>
      <c r="V720" s="388"/>
      <c r="W720" s="389"/>
      <c r="X720" s="348"/>
      <c r="Y720" s="349"/>
      <c r="Z720" s="349"/>
      <c r="AA720" s="349"/>
      <c r="AB720" s="349"/>
      <c r="AC720" s="350"/>
      <c r="AD720" s="98"/>
      <c r="AU720" s="346"/>
      <c r="AV720" s="346"/>
    </row>
    <row r="721" spans="3:48" ht="10.9" hidden="1" customHeight="1">
      <c r="C721" s="351">
        <v>8</v>
      </c>
      <c r="D721" s="354" t="s">
        <v>9</v>
      </c>
      <c r="E721" s="357">
        <v>13</v>
      </c>
      <c r="F721" s="360" t="s">
        <v>10</v>
      </c>
      <c r="G721" s="351" t="s">
        <v>20</v>
      </c>
      <c r="H721" s="363"/>
      <c r="I721" s="366" t="s">
        <v>304</v>
      </c>
      <c r="J721" s="367"/>
      <c r="K721" s="368"/>
      <c r="L721" s="375">
        <f t="shared" ref="L721" si="501">IF(AND(I721="△",AU721="●"),2+ROUNDDOWN(($K$247-100)/100,0)*2,0)</f>
        <v>0</v>
      </c>
      <c r="M721" s="376"/>
      <c r="N721" s="376"/>
      <c r="O721" s="376"/>
      <c r="P721" s="376"/>
      <c r="Q721" s="377"/>
      <c r="R721" s="366"/>
      <c r="S721" s="367"/>
      <c r="T721" s="378"/>
      <c r="U721" s="381">
        <f t="shared" ref="U721" si="502">IF(R721="①",$AL$199,IF(R721="②",$AL$230,0))</f>
        <v>0</v>
      </c>
      <c r="V721" s="382"/>
      <c r="W721" s="383"/>
      <c r="X721" s="348">
        <f t="shared" ref="X721" si="503">IF(I721="○",L721,ROUNDUP(L721*U721,1))</f>
        <v>0</v>
      </c>
      <c r="Y721" s="349"/>
      <c r="Z721" s="349"/>
      <c r="AA721" s="349"/>
      <c r="AB721" s="349"/>
      <c r="AC721" s="350"/>
      <c r="AD721" s="98"/>
      <c r="AU721" s="346" t="str">
        <f t="shared" ref="AU721" si="504">IF(OR(I721="×",AU725="×"),"×","●")</f>
        <v>●</v>
      </c>
      <c r="AV721" s="346" t="str">
        <f t="shared" ref="AV721" si="505">IF(AU721="●",IF(I721="定","-",I721),"-")</f>
        <v>※</v>
      </c>
    </row>
    <row r="722" spans="3:48" ht="10.9" hidden="1" customHeight="1">
      <c r="C722" s="352"/>
      <c r="D722" s="355"/>
      <c r="E722" s="358"/>
      <c r="F722" s="361"/>
      <c r="G722" s="352"/>
      <c r="H722" s="364"/>
      <c r="I722" s="369"/>
      <c r="J722" s="370"/>
      <c r="K722" s="371"/>
      <c r="L722" s="375"/>
      <c r="M722" s="376"/>
      <c r="N722" s="376"/>
      <c r="O722" s="376"/>
      <c r="P722" s="376"/>
      <c r="Q722" s="377"/>
      <c r="R722" s="369"/>
      <c r="S722" s="370"/>
      <c r="T722" s="379"/>
      <c r="U722" s="384"/>
      <c r="V722" s="385"/>
      <c r="W722" s="386"/>
      <c r="X722" s="348"/>
      <c r="Y722" s="349"/>
      <c r="Z722" s="349"/>
      <c r="AA722" s="349"/>
      <c r="AB722" s="349"/>
      <c r="AC722" s="350"/>
      <c r="AD722" s="98"/>
      <c r="AU722" s="346"/>
      <c r="AV722" s="346"/>
    </row>
    <row r="723" spans="3:48" ht="10.9" hidden="1" customHeight="1">
      <c r="C723" s="352"/>
      <c r="D723" s="355"/>
      <c r="E723" s="358"/>
      <c r="F723" s="361"/>
      <c r="G723" s="352"/>
      <c r="H723" s="364"/>
      <c r="I723" s="369"/>
      <c r="J723" s="370"/>
      <c r="K723" s="371"/>
      <c r="L723" s="375"/>
      <c r="M723" s="376"/>
      <c r="N723" s="376"/>
      <c r="O723" s="376"/>
      <c r="P723" s="376"/>
      <c r="Q723" s="377"/>
      <c r="R723" s="369"/>
      <c r="S723" s="370"/>
      <c r="T723" s="379"/>
      <c r="U723" s="384"/>
      <c r="V723" s="385"/>
      <c r="W723" s="386"/>
      <c r="X723" s="348"/>
      <c r="Y723" s="349"/>
      <c r="Z723" s="349"/>
      <c r="AA723" s="349"/>
      <c r="AB723" s="349"/>
      <c r="AC723" s="350"/>
      <c r="AD723" s="98"/>
      <c r="AU723" s="346"/>
      <c r="AV723" s="346"/>
    </row>
    <row r="724" spans="3:48" ht="10.9" hidden="1" customHeight="1">
      <c r="C724" s="353"/>
      <c r="D724" s="356"/>
      <c r="E724" s="359"/>
      <c r="F724" s="362"/>
      <c r="G724" s="353"/>
      <c r="H724" s="365"/>
      <c r="I724" s="372"/>
      <c r="J724" s="373"/>
      <c r="K724" s="374"/>
      <c r="L724" s="375"/>
      <c r="M724" s="376"/>
      <c r="N724" s="376"/>
      <c r="O724" s="376"/>
      <c r="P724" s="376"/>
      <c r="Q724" s="377"/>
      <c r="R724" s="372"/>
      <c r="S724" s="373"/>
      <c r="T724" s="380"/>
      <c r="U724" s="387"/>
      <c r="V724" s="388"/>
      <c r="W724" s="389"/>
      <c r="X724" s="348"/>
      <c r="Y724" s="349"/>
      <c r="Z724" s="349"/>
      <c r="AA724" s="349"/>
      <c r="AB724" s="349"/>
      <c r="AC724" s="350"/>
      <c r="AD724" s="98"/>
      <c r="AU724" s="346"/>
      <c r="AV724" s="346"/>
    </row>
    <row r="725" spans="3:48" ht="10.9" hidden="1" customHeight="1">
      <c r="C725" s="351">
        <v>8</v>
      </c>
      <c r="D725" s="354" t="s">
        <v>9</v>
      </c>
      <c r="E725" s="357">
        <v>14</v>
      </c>
      <c r="F725" s="360" t="s">
        <v>10</v>
      </c>
      <c r="G725" s="351" t="s">
        <v>21</v>
      </c>
      <c r="H725" s="363"/>
      <c r="I725" s="366" t="s">
        <v>122</v>
      </c>
      <c r="J725" s="367"/>
      <c r="K725" s="368"/>
      <c r="L725" s="375">
        <f t="shared" ref="L725" si="506">IF(AND(I725="△",AU725="●"),2+ROUNDDOWN(($K$247-100)/100,0)*2,0)</f>
        <v>0</v>
      </c>
      <c r="M725" s="376"/>
      <c r="N725" s="376"/>
      <c r="O725" s="376"/>
      <c r="P725" s="376"/>
      <c r="Q725" s="377"/>
      <c r="R725" s="366" t="s">
        <v>252</v>
      </c>
      <c r="S725" s="367"/>
      <c r="T725" s="378"/>
      <c r="U725" s="381">
        <f t="shared" ref="U725" si="507">IF(R725="①",$AL$199,IF(R725="②",$AL$230,0))</f>
        <v>0</v>
      </c>
      <c r="V725" s="382"/>
      <c r="W725" s="383"/>
      <c r="X725" s="348">
        <f t="shared" ref="X725" si="508">IF(I725="○",L725,ROUNDUP(L725*U725,1))</f>
        <v>0</v>
      </c>
      <c r="Y725" s="349"/>
      <c r="Z725" s="349"/>
      <c r="AA725" s="349"/>
      <c r="AB725" s="349"/>
      <c r="AC725" s="350"/>
      <c r="AD725" s="98"/>
      <c r="AU725" s="346" t="str">
        <f t="shared" ref="AU725" si="509">IF(OR(I725="×",AU729="×"),"×","●")</f>
        <v>●</v>
      </c>
      <c r="AV725" s="346" t="str">
        <f t="shared" ref="AV725" si="510">IF(AU725="●",IF(I725="定","-",I725),"-")</f>
        <v>△</v>
      </c>
    </row>
    <row r="726" spans="3:48" ht="10.9" hidden="1" customHeight="1">
      <c r="C726" s="352"/>
      <c r="D726" s="355"/>
      <c r="E726" s="358"/>
      <c r="F726" s="361"/>
      <c r="G726" s="352"/>
      <c r="H726" s="364"/>
      <c r="I726" s="369"/>
      <c r="J726" s="370"/>
      <c r="K726" s="371"/>
      <c r="L726" s="375"/>
      <c r="M726" s="376"/>
      <c r="N726" s="376"/>
      <c r="O726" s="376"/>
      <c r="P726" s="376"/>
      <c r="Q726" s="377"/>
      <c r="R726" s="369"/>
      <c r="S726" s="370"/>
      <c r="T726" s="379"/>
      <c r="U726" s="384"/>
      <c r="V726" s="385"/>
      <c r="W726" s="386"/>
      <c r="X726" s="348"/>
      <c r="Y726" s="349"/>
      <c r="Z726" s="349"/>
      <c r="AA726" s="349"/>
      <c r="AB726" s="349"/>
      <c r="AC726" s="350"/>
      <c r="AD726" s="98"/>
      <c r="AU726" s="346"/>
      <c r="AV726" s="346"/>
    </row>
    <row r="727" spans="3:48" ht="10.9" hidden="1" customHeight="1">
      <c r="C727" s="352"/>
      <c r="D727" s="355"/>
      <c r="E727" s="358"/>
      <c r="F727" s="361"/>
      <c r="G727" s="352"/>
      <c r="H727" s="364"/>
      <c r="I727" s="369"/>
      <c r="J727" s="370"/>
      <c r="K727" s="371"/>
      <c r="L727" s="375"/>
      <c r="M727" s="376"/>
      <c r="N727" s="376"/>
      <c r="O727" s="376"/>
      <c r="P727" s="376"/>
      <c r="Q727" s="377"/>
      <c r="R727" s="369"/>
      <c r="S727" s="370"/>
      <c r="T727" s="379"/>
      <c r="U727" s="384"/>
      <c r="V727" s="385"/>
      <c r="W727" s="386"/>
      <c r="X727" s="348"/>
      <c r="Y727" s="349"/>
      <c r="Z727" s="349"/>
      <c r="AA727" s="349"/>
      <c r="AB727" s="349"/>
      <c r="AC727" s="350"/>
      <c r="AD727" s="98"/>
      <c r="AU727" s="346"/>
      <c r="AV727" s="346"/>
    </row>
    <row r="728" spans="3:48" ht="10.9" hidden="1" customHeight="1">
      <c r="C728" s="353"/>
      <c r="D728" s="356"/>
      <c r="E728" s="359"/>
      <c r="F728" s="362"/>
      <c r="G728" s="353"/>
      <c r="H728" s="365"/>
      <c r="I728" s="372"/>
      <c r="J728" s="373"/>
      <c r="K728" s="374"/>
      <c r="L728" s="375"/>
      <c r="M728" s="376"/>
      <c r="N728" s="376"/>
      <c r="O728" s="376"/>
      <c r="P728" s="376"/>
      <c r="Q728" s="377"/>
      <c r="R728" s="372"/>
      <c r="S728" s="373"/>
      <c r="T728" s="380"/>
      <c r="U728" s="387"/>
      <c r="V728" s="388"/>
      <c r="W728" s="389"/>
      <c r="X728" s="348"/>
      <c r="Y728" s="349"/>
      <c r="Z728" s="349"/>
      <c r="AA728" s="349"/>
      <c r="AB728" s="349"/>
      <c r="AC728" s="350"/>
      <c r="AD728" s="98"/>
      <c r="AU728" s="346"/>
      <c r="AV728" s="346"/>
    </row>
    <row r="729" spans="3:48" ht="10.9" hidden="1" customHeight="1">
      <c r="C729" s="351">
        <v>8</v>
      </c>
      <c r="D729" s="354" t="s">
        <v>9</v>
      </c>
      <c r="E729" s="357">
        <v>15</v>
      </c>
      <c r="F729" s="360" t="s">
        <v>10</v>
      </c>
      <c r="G729" s="351" t="s">
        <v>22</v>
      </c>
      <c r="H729" s="363"/>
      <c r="I729" s="366" t="s">
        <v>122</v>
      </c>
      <c r="J729" s="367"/>
      <c r="K729" s="368"/>
      <c r="L729" s="375">
        <f t="shared" ref="L729" si="511">IF(AND(I729="△",AU729="●"),2+ROUNDDOWN(($K$247-100)/100,0)*2,0)</f>
        <v>0</v>
      </c>
      <c r="M729" s="376"/>
      <c r="N729" s="376"/>
      <c r="O729" s="376"/>
      <c r="P729" s="376"/>
      <c r="Q729" s="377"/>
      <c r="R729" s="366" t="s">
        <v>160</v>
      </c>
      <c r="S729" s="367"/>
      <c r="T729" s="378"/>
      <c r="U729" s="381">
        <f t="shared" ref="U729" si="512">IF(R729="①",$AL$199,IF(R729="②",$AL$230,0))</f>
        <v>0</v>
      </c>
      <c r="V729" s="382"/>
      <c r="W729" s="383"/>
      <c r="X729" s="348">
        <f t="shared" ref="X729" si="513">IF(I729="○",L729,ROUNDUP(L729*U729,1))</f>
        <v>0</v>
      </c>
      <c r="Y729" s="349"/>
      <c r="Z729" s="349"/>
      <c r="AA729" s="349"/>
      <c r="AB729" s="349"/>
      <c r="AC729" s="350"/>
      <c r="AD729" s="98"/>
      <c r="AU729" s="346" t="str">
        <f t="shared" ref="AU729" si="514">IF(OR(I729="×",AU733="×"),"×","●")</f>
        <v>●</v>
      </c>
      <c r="AV729" s="346" t="str">
        <f t="shared" ref="AV729" si="515">IF(AU729="●",IF(I729="定","-",I729),"-")</f>
        <v>△</v>
      </c>
    </row>
    <row r="730" spans="3:48" ht="10.9" hidden="1" customHeight="1">
      <c r="C730" s="352"/>
      <c r="D730" s="355"/>
      <c r="E730" s="358"/>
      <c r="F730" s="361"/>
      <c r="G730" s="352"/>
      <c r="H730" s="364"/>
      <c r="I730" s="369"/>
      <c r="J730" s="370"/>
      <c r="K730" s="371"/>
      <c r="L730" s="375"/>
      <c r="M730" s="376"/>
      <c r="N730" s="376"/>
      <c r="O730" s="376"/>
      <c r="P730" s="376"/>
      <c r="Q730" s="377"/>
      <c r="R730" s="369"/>
      <c r="S730" s="370"/>
      <c r="T730" s="379"/>
      <c r="U730" s="384"/>
      <c r="V730" s="385"/>
      <c r="W730" s="386"/>
      <c r="X730" s="348"/>
      <c r="Y730" s="349"/>
      <c r="Z730" s="349"/>
      <c r="AA730" s="349"/>
      <c r="AB730" s="349"/>
      <c r="AC730" s="350"/>
      <c r="AD730" s="98"/>
      <c r="AU730" s="346"/>
      <c r="AV730" s="346"/>
    </row>
    <row r="731" spans="3:48" ht="10.9" hidden="1" customHeight="1">
      <c r="C731" s="352"/>
      <c r="D731" s="355"/>
      <c r="E731" s="358"/>
      <c r="F731" s="361"/>
      <c r="G731" s="352"/>
      <c r="H731" s="364"/>
      <c r="I731" s="369"/>
      <c r="J731" s="370"/>
      <c r="K731" s="371"/>
      <c r="L731" s="375"/>
      <c r="M731" s="376"/>
      <c r="N731" s="376"/>
      <c r="O731" s="376"/>
      <c r="P731" s="376"/>
      <c r="Q731" s="377"/>
      <c r="R731" s="369"/>
      <c r="S731" s="370"/>
      <c r="T731" s="379"/>
      <c r="U731" s="384"/>
      <c r="V731" s="385"/>
      <c r="W731" s="386"/>
      <c r="X731" s="348"/>
      <c r="Y731" s="349"/>
      <c r="Z731" s="349"/>
      <c r="AA731" s="349"/>
      <c r="AB731" s="349"/>
      <c r="AC731" s="350"/>
      <c r="AD731" s="98"/>
      <c r="AU731" s="346"/>
      <c r="AV731" s="346"/>
    </row>
    <row r="732" spans="3:48" ht="10.9" hidden="1" customHeight="1">
      <c r="C732" s="353"/>
      <c r="D732" s="356"/>
      <c r="E732" s="359"/>
      <c r="F732" s="362"/>
      <c r="G732" s="353"/>
      <c r="H732" s="365"/>
      <c r="I732" s="372"/>
      <c r="J732" s="373"/>
      <c r="K732" s="374"/>
      <c r="L732" s="375"/>
      <c r="M732" s="376"/>
      <c r="N732" s="376"/>
      <c r="O732" s="376"/>
      <c r="P732" s="376"/>
      <c r="Q732" s="377"/>
      <c r="R732" s="372"/>
      <c r="S732" s="373"/>
      <c r="T732" s="380"/>
      <c r="U732" s="387"/>
      <c r="V732" s="388"/>
      <c r="W732" s="389"/>
      <c r="X732" s="348"/>
      <c r="Y732" s="349"/>
      <c r="Z732" s="349"/>
      <c r="AA732" s="349"/>
      <c r="AB732" s="349"/>
      <c r="AC732" s="350"/>
      <c r="AD732" s="98"/>
      <c r="AU732" s="346"/>
      <c r="AV732" s="346"/>
    </row>
    <row r="733" spans="3:48" ht="10.9" hidden="1" customHeight="1">
      <c r="C733" s="351">
        <v>8</v>
      </c>
      <c r="D733" s="354" t="s">
        <v>9</v>
      </c>
      <c r="E733" s="357">
        <v>16</v>
      </c>
      <c r="F733" s="360" t="s">
        <v>10</v>
      </c>
      <c r="G733" s="352" t="s">
        <v>23</v>
      </c>
      <c r="H733" s="364"/>
      <c r="I733" s="369" t="s">
        <v>304</v>
      </c>
      <c r="J733" s="370"/>
      <c r="K733" s="371"/>
      <c r="L733" s="375">
        <f t="shared" ref="L733" si="516">IF(AND(I733="△",AU733="●"),2+ROUNDDOWN(($K$247-100)/100,0)*2,0)</f>
        <v>0</v>
      </c>
      <c r="M733" s="376"/>
      <c r="N733" s="376"/>
      <c r="O733" s="376"/>
      <c r="P733" s="376"/>
      <c r="Q733" s="377"/>
      <c r="R733" s="366"/>
      <c r="S733" s="367"/>
      <c r="T733" s="378"/>
      <c r="U733" s="381">
        <f t="shared" ref="U733" si="517">IF(R733="①",$AL$199,IF(R733="②",$AL$230,0))</f>
        <v>0</v>
      </c>
      <c r="V733" s="382"/>
      <c r="W733" s="383"/>
      <c r="X733" s="348">
        <f t="shared" ref="X733" si="518">IF(I733="○",L733,ROUNDUP(L733*U733,1))</f>
        <v>0</v>
      </c>
      <c r="Y733" s="349"/>
      <c r="Z733" s="349"/>
      <c r="AA733" s="349"/>
      <c r="AB733" s="349"/>
      <c r="AC733" s="350"/>
      <c r="AD733" s="98"/>
      <c r="AU733" s="346" t="str">
        <f t="shared" ref="AU733" si="519">IF(OR(I733="×",AU737="×"),"×","●")</f>
        <v>●</v>
      </c>
      <c r="AV733" s="346" t="str">
        <f t="shared" ref="AV733" si="520">IF(AU733="●",IF(I733="定","-",I733),"-")</f>
        <v>※</v>
      </c>
    </row>
    <row r="734" spans="3:48" ht="10.9" hidden="1" customHeight="1">
      <c r="C734" s="352"/>
      <c r="D734" s="355"/>
      <c r="E734" s="358"/>
      <c r="F734" s="361"/>
      <c r="G734" s="352"/>
      <c r="H734" s="364"/>
      <c r="I734" s="369"/>
      <c r="J734" s="370"/>
      <c r="K734" s="371"/>
      <c r="L734" s="375"/>
      <c r="M734" s="376"/>
      <c r="N734" s="376"/>
      <c r="O734" s="376"/>
      <c r="P734" s="376"/>
      <c r="Q734" s="377"/>
      <c r="R734" s="369"/>
      <c r="S734" s="370"/>
      <c r="T734" s="379"/>
      <c r="U734" s="384"/>
      <c r="V734" s="385"/>
      <c r="W734" s="386"/>
      <c r="X734" s="348"/>
      <c r="Y734" s="349"/>
      <c r="Z734" s="349"/>
      <c r="AA734" s="349"/>
      <c r="AB734" s="349"/>
      <c r="AC734" s="350"/>
      <c r="AD734" s="98"/>
      <c r="AU734" s="346"/>
      <c r="AV734" s="346"/>
    </row>
    <row r="735" spans="3:48" ht="10.9" hidden="1" customHeight="1">
      <c r="C735" s="352"/>
      <c r="D735" s="355"/>
      <c r="E735" s="358"/>
      <c r="F735" s="361"/>
      <c r="G735" s="352"/>
      <c r="H735" s="364"/>
      <c r="I735" s="369"/>
      <c r="J735" s="370"/>
      <c r="K735" s="371"/>
      <c r="L735" s="375"/>
      <c r="M735" s="376"/>
      <c r="N735" s="376"/>
      <c r="O735" s="376"/>
      <c r="P735" s="376"/>
      <c r="Q735" s="377"/>
      <c r="R735" s="369"/>
      <c r="S735" s="370"/>
      <c r="T735" s="379"/>
      <c r="U735" s="384"/>
      <c r="V735" s="385"/>
      <c r="W735" s="386"/>
      <c r="X735" s="348"/>
      <c r="Y735" s="349"/>
      <c r="Z735" s="349"/>
      <c r="AA735" s="349"/>
      <c r="AB735" s="349"/>
      <c r="AC735" s="350"/>
      <c r="AD735" s="98"/>
      <c r="AU735" s="346"/>
      <c r="AV735" s="346"/>
    </row>
    <row r="736" spans="3:48" ht="10.9" hidden="1" customHeight="1">
      <c r="C736" s="353"/>
      <c r="D736" s="356"/>
      <c r="E736" s="359"/>
      <c r="F736" s="362"/>
      <c r="G736" s="353"/>
      <c r="H736" s="365"/>
      <c r="I736" s="372"/>
      <c r="J736" s="373"/>
      <c r="K736" s="374"/>
      <c r="L736" s="375"/>
      <c r="M736" s="376"/>
      <c r="N736" s="376"/>
      <c r="O736" s="376"/>
      <c r="P736" s="376"/>
      <c r="Q736" s="377"/>
      <c r="R736" s="372"/>
      <c r="S736" s="373"/>
      <c r="T736" s="380"/>
      <c r="U736" s="387"/>
      <c r="V736" s="388"/>
      <c r="W736" s="389"/>
      <c r="X736" s="348"/>
      <c r="Y736" s="349"/>
      <c r="Z736" s="349"/>
      <c r="AA736" s="349"/>
      <c r="AB736" s="349"/>
      <c r="AC736" s="350"/>
      <c r="AD736" s="98"/>
      <c r="AU736" s="346"/>
      <c r="AV736" s="346"/>
    </row>
    <row r="737" spans="3:48" ht="10.9" hidden="1" customHeight="1">
      <c r="C737" s="351">
        <v>8</v>
      </c>
      <c r="D737" s="354" t="s">
        <v>9</v>
      </c>
      <c r="E737" s="357">
        <v>17</v>
      </c>
      <c r="F737" s="360" t="s">
        <v>10</v>
      </c>
      <c r="G737" s="351" t="s">
        <v>24</v>
      </c>
      <c r="H737" s="363"/>
      <c r="I737" s="366" t="s">
        <v>125</v>
      </c>
      <c r="J737" s="367"/>
      <c r="K737" s="368"/>
      <c r="L737" s="375">
        <f t="shared" ref="L737" si="521">IF(AND(I737="△",AU737="●"),2+ROUNDDOWN(($K$247-100)/100,0)*2,0)</f>
        <v>0</v>
      </c>
      <c r="M737" s="376"/>
      <c r="N737" s="376"/>
      <c r="O737" s="376"/>
      <c r="P737" s="376"/>
      <c r="Q737" s="377"/>
      <c r="R737" s="366"/>
      <c r="S737" s="367"/>
      <c r="T737" s="378"/>
      <c r="U737" s="381">
        <f t="shared" ref="U737" si="522">IF(R737="①",$AL$199,IF(R737="②",$AL$230,0))</f>
        <v>0</v>
      </c>
      <c r="V737" s="382"/>
      <c r="W737" s="383"/>
      <c r="X737" s="348">
        <f t="shared" ref="X737" si="523">IF(I737="○",L737,ROUNDUP(L737*U737,1))</f>
        <v>0</v>
      </c>
      <c r="Y737" s="349"/>
      <c r="Z737" s="349"/>
      <c r="AA737" s="349"/>
      <c r="AB737" s="349"/>
      <c r="AC737" s="350"/>
      <c r="AD737" s="98"/>
      <c r="AU737" s="346" t="str">
        <f t="shared" ref="AU737" si="524">IF(OR(I737="×",AU741="×"),"×","●")</f>
        <v>●</v>
      </c>
      <c r="AV737" s="346" t="str">
        <f t="shared" ref="AV737" si="525">IF(AU737="●",IF(I737="定","-",I737),"-")</f>
        <v>-</v>
      </c>
    </row>
    <row r="738" spans="3:48" ht="10.9" hidden="1" customHeight="1">
      <c r="C738" s="352"/>
      <c r="D738" s="355"/>
      <c r="E738" s="358"/>
      <c r="F738" s="361"/>
      <c r="G738" s="352"/>
      <c r="H738" s="364"/>
      <c r="I738" s="369"/>
      <c r="J738" s="370"/>
      <c r="K738" s="371"/>
      <c r="L738" s="375"/>
      <c r="M738" s="376"/>
      <c r="N738" s="376"/>
      <c r="O738" s="376"/>
      <c r="P738" s="376"/>
      <c r="Q738" s="377"/>
      <c r="R738" s="369"/>
      <c r="S738" s="370"/>
      <c r="T738" s="379"/>
      <c r="U738" s="384"/>
      <c r="V738" s="385"/>
      <c r="W738" s="386"/>
      <c r="X738" s="348"/>
      <c r="Y738" s="349"/>
      <c r="Z738" s="349"/>
      <c r="AA738" s="349"/>
      <c r="AB738" s="349"/>
      <c r="AC738" s="350"/>
      <c r="AD738" s="98"/>
      <c r="AU738" s="346"/>
      <c r="AV738" s="346"/>
    </row>
    <row r="739" spans="3:48" ht="10.9" hidden="1" customHeight="1">
      <c r="C739" s="352"/>
      <c r="D739" s="355"/>
      <c r="E739" s="358"/>
      <c r="F739" s="361"/>
      <c r="G739" s="352"/>
      <c r="H739" s="364"/>
      <c r="I739" s="369"/>
      <c r="J739" s="370"/>
      <c r="K739" s="371"/>
      <c r="L739" s="375"/>
      <c r="M739" s="376"/>
      <c r="N739" s="376"/>
      <c r="O739" s="376"/>
      <c r="P739" s="376"/>
      <c r="Q739" s="377"/>
      <c r="R739" s="369"/>
      <c r="S739" s="370"/>
      <c r="T739" s="379"/>
      <c r="U739" s="384"/>
      <c r="V739" s="385"/>
      <c r="W739" s="386"/>
      <c r="X739" s="348"/>
      <c r="Y739" s="349"/>
      <c r="Z739" s="349"/>
      <c r="AA739" s="349"/>
      <c r="AB739" s="349"/>
      <c r="AC739" s="350"/>
      <c r="AD739" s="98"/>
      <c r="AU739" s="346"/>
      <c r="AV739" s="346"/>
    </row>
    <row r="740" spans="3:48" ht="10.9" hidden="1" customHeight="1">
      <c r="C740" s="353"/>
      <c r="D740" s="356"/>
      <c r="E740" s="359"/>
      <c r="F740" s="362"/>
      <c r="G740" s="353"/>
      <c r="H740" s="365"/>
      <c r="I740" s="372"/>
      <c r="J740" s="373"/>
      <c r="K740" s="374"/>
      <c r="L740" s="375"/>
      <c r="M740" s="376"/>
      <c r="N740" s="376"/>
      <c r="O740" s="376"/>
      <c r="P740" s="376"/>
      <c r="Q740" s="377"/>
      <c r="R740" s="372"/>
      <c r="S740" s="373"/>
      <c r="T740" s="380"/>
      <c r="U740" s="387"/>
      <c r="V740" s="388"/>
      <c r="W740" s="389"/>
      <c r="X740" s="348"/>
      <c r="Y740" s="349"/>
      <c r="Z740" s="349"/>
      <c r="AA740" s="349"/>
      <c r="AB740" s="349"/>
      <c r="AC740" s="350"/>
      <c r="AD740" s="98"/>
      <c r="AU740" s="346"/>
      <c r="AV740" s="346"/>
    </row>
    <row r="741" spans="3:48" ht="10.9" hidden="1" customHeight="1">
      <c r="C741" s="351">
        <v>8</v>
      </c>
      <c r="D741" s="354" t="s">
        <v>9</v>
      </c>
      <c r="E741" s="357">
        <v>18</v>
      </c>
      <c r="F741" s="360" t="s">
        <v>10</v>
      </c>
      <c r="G741" s="351" t="s">
        <v>25</v>
      </c>
      <c r="H741" s="363"/>
      <c r="I741" s="366" t="s">
        <v>304</v>
      </c>
      <c r="J741" s="367"/>
      <c r="K741" s="368"/>
      <c r="L741" s="375">
        <f t="shared" ref="L741" si="526">IF(AND(I741="△",AU741="●"),2+ROUNDDOWN(($K$247-100)/100,0)*2,0)</f>
        <v>0</v>
      </c>
      <c r="M741" s="376"/>
      <c r="N741" s="376"/>
      <c r="O741" s="376"/>
      <c r="P741" s="376"/>
      <c r="Q741" s="377"/>
      <c r="R741" s="366"/>
      <c r="S741" s="367"/>
      <c r="T741" s="378"/>
      <c r="U741" s="381">
        <f t="shared" ref="U741" si="527">IF(R741="①",$AL$199,IF(R741="②",$AL$230,0))</f>
        <v>0</v>
      </c>
      <c r="V741" s="382"/>
      <c r="W741" s="383"/>
      <c r="X741" s="348">
        <f t="shared" ref="X741" si="528">IF(I741="○",L741,ROUNDUP(L741*U741,1))</f>
        <v>0</v>
      </c>
      <c r="Y741" s="349"/>
      <c r="Z741" s="349"/>
      <c r="AA741" s="349"/>
      <c r="AB741" s="349"/>
      <c r="AC741" s="350"/>
      <c r="AD741" s="98"/>
      <c r="AU741" s="346" t="str">
        <f t="shared" ref="AU741" si="529">IF(OR(I741="×",AU745="×"),"×","●")</f>
        <v>●</v>
      </c>
      <c r="AV741" s="346" t="str">
        <f t="shared" ref="AV741" si="530">IF(AU741="●",IF(I741="定","-",I741),"-")</f>
        <v>※</v>
      </c>
    </row>
    <row r="742" spans="3:48" ht="10.9" hidden="1" customHeight="1">
      <c r="C742" s="352"/>
      <c r="D742" s="355"/>
      <c r="E742" s="358"/>
      <c r="F742" s="361"/>
      <c r="G742" s="352"/>
      <c r="H742" s="364"/>
      <c r="I742" s="369"/>
      <c r="J742" s="370"/>
      <c r="K742" s="371"/>
      <c r="L742" s="375"/>
      <c r="M742" s="376"/>
      <c r="N742" s="376"/>
      <c r="O742" s="376"/>
      <c r="P742" s="376"/>
      <c r="Q742" s="377"/>
      <c r="R742" s="369"/>
      <c r="S742" s="370"/>
      <c r="T742" s="379"/>
      <c r="U742" s="384"/>
      <c r="V742" s="385"/>
      <c r="W742" s="386"/>
      <c r="X742" s="348"/>
      <c r="Y742" s="349"/>
      <c r="Z742" s="349"/>
      <c r="AA742" s="349"/>
      <c r="AB742" s="349"/>
      <c r="AC742" s="350"/>
      <c r="AD742" s="98"/>
      <c r="AU742" s="346"/>
      <c r="AV742" s="346"/>
    </row>
    <row r="743" spans="3:48" ht="10.9" hidden="1" customHeight="1">
      <c r="C743" s="352"/>
      <c r="D743" s="355"/>
      <c r="E743" s="358"/>
      <c r="F743" s="361"/>
      <c r="G743" s="352"/>
      <c r="H743" s="364"/>
      <c r="I743" s="369"/>
      <c r="J743" s="370"/>
      <c r="K743" s="371"/>
      <c r="L743" s="375"/>
      <c r="M743" s="376"/>
      <c r="N743" s="376"/>
      <c r="O743" s="376"/>
      <c r="P743" s="376"/>
      <c r="Q743" s="377"/>
      <c r="R743" s="369"/>
      <c r="S743" s="370"/>
      <c r="T743" s="379"/>
      <c r="U743" s="384"/>
      <c r="V743" s="385"/>
      <c r="W743" s="386"/>
      <c r="X743" s="348"/>
      <c r="Y743" s="349"/>
      <c r="Z743" s="349"/>
      <c r="AA743" s="349"/>
      <c r="AB743" s="349"/>
      <c r="AC743" s="350"/>
      <c r="AD743" s="98"/>
      <c r="AU743" s="346"/>
      <c r="AV743" s="346"/>
    </row>
    <row r="744" spans="3:48" ht="10.9" hidden="1" customHeight="1">
      <c r="C744" s="353"/>
      <c r="D744" s="356"/>
      <c r="E744" s="359"/>
      <c r="F744" s="362"/>
      <c r="G744" s="353"/>
      <c r="H744" s="365"/>
      <c r="I744" s="372"/>
      <c r="J744" s="373"/>
      <c r="K744" s="374"/>
      <c r="L744" s="375"/>
      <c r="M744" s="376"/>
      <c r="N744" s="376"/>
      <c r="O744" s="376"/>
      <c r="P744" s="376"/>
      <c r="Q744" s="377"/>
      <c r="R744" s="372"/>
      <c r="S744" s="373"/>
      <c r="T744" s="380"/>
      <c r="U744" s="387"/>
      <c r="V744" s="388"/>
      <c r="W744" s="389"/>
      <c r="X744" s="348"/>
      <c r="Y744" s="349"/>
      <c r="Z744" s="349"/>
      <c r="AA744" s="349"/>
      <c r="AB744" s="349"/>
      <c r="AC744" s="350"/>
      <c r="AD744" s="98"/>
      <c r="AU744" s="346"/>
      <c r="AV744" s="346"/>
    </row>
    <row r="745" spans="3:48" ht="10.9" hidden="1" customHeight="1">
      <c r="C745" s="351">
        <v>8</v>
      </c>
      <c r="D745" s="354" t="s">
        <v>9</v>
      </c>
      <c r="E745" s="357">
        <v>19</v>
      </c>
      <c r="F745" s="360" t="s">
        <v>10</v>
      </c>
      <c r="G745" s="351" t="s">
        <v>19</v>
      </c>
      <c r="H745" s="363"/>
      <c r="I745" s="366" t="s">
        <v>304</v>
      </c>
      <c r="J745" s="367"/>
      <c r="K745" s="368"/>
      <c r="L745" s="375">
        <f t="shared" ref="L745" si="531">IF(AND(I745="△",AU745="●"),2+ROUNDDOWN(($K$247-100)/100,0)*2,0)</f>
        <v>0</v>
      </c>
      <c r="M745" s="376"/>
      <c r="N745" s="376"/>
      <c r="O745" s="376"/>
      <c r="P745" s="376"/>
      <c r="Q745" s="377"/>
      <c r="R745" s="366"/>
      <c r="S745" s="367"/>
      <c r="T745" s="378"/>
      <c r="U745" s="381">
        <f t="shared" ref="U745" si="532">IF(R745="①",$AL$199,IF(R745="②",$AL$230,0))</f>
        <v>0</v>
      </c>
      <c r="V745" s="382"/>
      <c r="W745" s="383"/>
      <c r="X745" s="348">
        <f t="shared" ref="X745" si="533">IF(I745="○",L745,ROUNDUP(L745*U745,1))</f>
        <v>0</v>
      </c>
      <c r="Y745" s="349"/>
      <c r="Z745" s="349"/>
      <c r="AA745" s="349"/>
      <c r="AB745" s="349"/>
      <c r="AC745" s="350"/>
      <c r="AD745" s="98"/>
      <c r="AU745" s="346" t="str">
        <f>IF(I745="×","×","●")</f>
        <v>●</v>
      </c>
      <c r="AV745" s="346" t="str">
        <f t="shared" ref="AV745" si="534">IF(AU745="●",IF(I745="定","-",I745),"-")</f>
        <v>※</v>
      </c>
    </row>
    <row r="746" spans="3:48" ht="10.9" hidden="1" customHeight="1">
      <c r="C746" s="352"/>
      <c r="D746" s="355"/>
      <c r="E746" s="358"/>
      <c r="F746" s="361"/>
      <c r="G746" s="352"/>
      <c r="H746" s="364"/>
      <c r="I746" s="369"/>
      <c r="J746" s="370"/>
      <c r="K746" s="371"/>
      <c r="L746" s="375"/>
      <c r="M746" s="376"/>
      <c r="N746" s="376"/>
      <c r="O746" s="376"/>
      <c r="P746" s="376"/>
      <c r="Q746" s="377"/>
      <c r="R746" s="369"/>
      <c r="S746" s="370"/>
      <c r="T746" s="379"/>
      <c r="U746" s="384"/>
      <c r="V746" s="385"/>
      <c r="W746" s="386"/>
      <c r="X746" s="348"/>
      <c r="Y746" s="349"/>
      <c r="Z746" s="349"/>
      <c r="AA746" s="349"/>
      <c r="AB746" s="349"/>
      <c r="AC746" s="350"/>
      <c r="AD746" s="98"/>
      <c r="AU746" s="346"/>
      <c r="AV746" s="346"/>
    </row>
    <row r="747" spans="3:48" ht="10.9" hidden="1" customHeight="1">
      <c r="C747" s="352"/>
      <c r="D747" s="355"/>
      <c r="E747" s="358"/>
      <c r="F747" s="361"/>
      <c r="G747" s="352"/>
      <c r="H747" s="364"/>
      <c r="I747" s="369"/>
      <c r="J747" s="370"/>
      <c r="K747" s="371"/>
      <c r="L747" s="375"/>
      <c r="M747" s="376"/>
      <c r="N747" s="376"/>
      <c r="O747" s="376"/>
      <c r="P747" s="376"/>
      <c r="Q747" s="377"/>
      <c r="R747" s="369"/>
      <c r="S747" s="370"/>
      <c r="T747" s="379"/>
      <c r="U747" s="384"/>
      <c r="V747" s="385"/>
      <c r="W747" s="386"/>
      <c r="X747" s="348"/>
      <c r="Y747" s="349"/>
      <c r="Z747" s="349"/>
      <c r="AA747" s="349"/>
      <c r="AB747" s="349"/>
      <c r="AC747" s="350"/>
      <c r="AD747" s="98"/>
      <c r="AU747" s="346"/>
      <c r="AV747" s="346"/>
    </row>
    <row r="748" spans="3:48" ht="10.9" hidden="1" customHeight="1" thickBot="1">
      <c r="C748" s="353"/>
      <c r="D748" s="356"/>
      <c r="E748" s="359"/>
      <c r="F748" s="362"/>
      <c r="G748" s="353"/>
      <c r="H748" s="365"/>
      <c r="I748" s="372"/>
      <c r="J748" s="373"/>
      <c r="K748" s="374"/>
      <c r="L748" s="375"/>
      <c r="M748" s="376"/>
      <c r="N748" s="376"/>
      <c r="O748" s="376"/>
      <c r="P748" s="376"/>
      <c r="Q748" s="377"/>
      <c r="R748" s="372"/>
      <c r="S748" s="373"/>
      <c r="T748" s="380"/>
      <c r="U748" s="387"/>
      <c r="V748" s="388"/>
      <c r="W748" s="389"/>
      <c r="X748" s="348"/>
      <c r="Y748" s="349"/>
      <c r="Z748" s="349"/>
      <c r="AA748" s="349"/>
      <c r="AB748" s="349"/>
      <c r="AC748" s="350"/>
      <c r="AD748" s="98"/>
      <c r="AU748" s="347"/>
      <c r="AV748" s="347"/>
    </row>
    <row r="749" spans="3:48" ht="14.1" hidden="1" customHeight="1" thickTop="1">
      <c r="C749" s="513" t="s">
        <v>127</v>
      </c>
      <c r="D749" s="514"/>
      <c r="E749" s="514"/>
      <c r="F749" s="514"/>
      <c r="G749" s="514"/>
      <c r="H749" s="514"/>
      <c r="I749" s="515"/>
      <c r="J749" s="513" t="s">
        <v>149</v>
      </c>
      <c r="K749" s="522"/>
      <c r="L749" s="522"/>
      <c r="M749" s="523"/>
      <c r="N749" s="530" t="s">
        <v>256</v>
      </c>
      <c r="O749" s="530"/>
      <c r="P749" s="533">
        <f>COUNTIF(AV281:AV748,"○")</f>
        <v>25</v>
      </c>
      <c r="Q749" s="533"/>
      <c r="R749" s="536" t="s">
        <v>147</v>
      </c>
      <c r="S749" s="530"/>
      <c r="T749" s="533">
        <f>COUNTIF(AV281:AV748,"△")</f>
        <v>39</v>
      </c>
      <c r="U749" s="533"/>
      <c r="V749" s="539">
        <f>SUM(X281:AC748)</f>
        <v>0</v>
      </c>
      <c r="W749" s="540"/>
      <c r="X749" s="540"/>
      <c r="Y749" s="540"/>
      <c r="Z749" s="540"/>
      <c r="AA749" s="545" t="s">
        <v>39</v>
      </c>
      <c r="AB749" s="545"/>
      <c r="AC749" s="546"/>
      <c r="AD749" s="118"/>
      <c r="AE749" s="118"/>
      <c r="AF749" s="118"/>
      <c r="AG749" s="118"/>
      <c r="AU749" s="346">
        <f>COUNTIF(AU281:AU748,"●")</f>
        <v>115</v>
      </c>
      <c r="AV749" s="346">
        <f>COUNTIF(AV281:AV748,"○")+COUNTIF(AV281:AV748,"△")</f>
        <v>64</v>
      </c>
    </row>
    <row r="750" spans="3:48" ht="14.1" hidden="1" customHeight="1">
      <c r="C750" s="516"/>
      <c r="D750" s="517"/>
      <c r="E750" s="517"/>
      <c r="F750" s="517"/>
      <c r="G750" s="517"/>
      <c r="H750" s="517"/>
      <c r="I750" s="518"/>
      <c r="J750" s="524"/>
      <c r="K750" s="525"/>
      <c r="L750" s="525"/>
      <c r="M750" s="526"/>
      <c r="N750" s="531"/>
      <c r="O750" s="531"/>
      <c r="P750" s="534"/>
      <c r="Q750" s="534"/>
      <c r="R750" s="537"/>
      <c r="S750" s="531"/>
      <c r="T750" s="534"/>
      <c r="U750" s="534"/>
      <c r="V750" s="541"/>
      <c r="W750" s="542"/>
      <c r="X750" s="542"/>
      <c r="Y750" s="542"/>
      <c r="Z750" s="542"/>
      <c r="AA750" s="547"/>
      <c r="AB750" s="547"/>
      <c r="AC750" s="548"/>
      <c r="AD750" s="118"/>
      <c r="AE750" s="118"/>
      <c r="AF750" s="118"/>
      <c r="AG750" s="118"/>
      <c r="AU750" s="346"/>
      <c r="AV750" s="346"/>
    </row>
    <row r="751" spans="3:48" ht="14.1" hidden="1" customHeight="1">
      <c r="C751" s="516"/>
      <c r="D751" s="517"/>
      <c r="E751" s="517"/>
      <c r="F751" s="517"/>
      <c r="G751" s="517"/>
      <c r="H751" s="517"/>
      <c r="I751" s="518"/>
      <c r="J751" s="524"/>
      <c r="K751" s="525"/>
      <c r="L751" s="525"/>
      <c r="M751" s="526"/>
      <c r="N751" s="531"/>
      <c r="O751" s="531"/>
      <c r="P751" s="534"/>
      <c r="Q751" s="534"/>
      <c r="R751" s="537"/>
      <c r="S751" s="531"/>
      <c r="T751" s="534"/>
      <c r="U751" s="534"/>
      <c r="V751" s="541"/>
      <c r="W751" s="542"/>
      <c r="X751" s="542"/>
      <c r="Y751" s="542"/>
      <c r="Z751" s="542"/>
      <c r="AA751" s="547"/>
      <c r="AB751" s="547"/>
      <c r="AC751" s="548"/>
      <c r="AU751" s="346"/>
      <c r="AV751" s="346"/>
    </row>
    <row r="752" spans="3:48" ht="14.1" hidden="1" customHeight="1" thickBot="1">
      <c r="C752" s="519"/>
      <c r="D752" s="520"/>
      <c r="E752" s="520"/>
      <c r="F752" s="520"/>
      <c r="G752" s="520"/>
      <c r="H752" s="520"/>
      <c r="I752" s="521"/>
      <c r="J752" s="527"/>
      <c r="K752" s="528"/>
      <c r="L752" s="528"/>
      <c r="M752" s="529"/>
      <c r="N752" s="532"/>
      <c r="O752" s="532"/>
      <c r="P752" s="535"/>
      <c r="Q752" s="535"/>
      <c r="R752" s="538"/>
      <c r="S752" s="532"/>
      <c r="T752" s="535"/>
      <c r="U752" s="535"/>
      <c r="V752" s="543"/>
      <c r="W752" s="544"/>
      <c r="X752" s="544"/>
      <c r="Y752" s="544"/>
      <c r="Z752" s="544"/>
      <c r="AA752" s="549"/>
      <c r="AB752" s="549"/>
      <c r="AC752" s="550"/>
      <c r="AU752" s="551"/>
      <c r="AV752" s="551"/>
    </row>
  </sheetData>
  <sheetProtection algorithmName="SHA-512" hashValue="EWs+hpD/TuGcDybZ2WJjzCnPHRE6Ixkge7SVT6e8j2BfvwwD7ggpfweCXfjBcLQkNfeT1bevnpinmVv2462SWw==" saltValue="LU0CbY4kWztsphyx/fNWnQ==" spinCount="100000" sheet="1" formatCells="0"/>
  <mergeCells count="1980">
    <mergeCell ref="C247:J249"/>
    <mergeCell ref="K247:R249"/>
    <mergeCell ref="S247:V249"/>
    <mergeCell ref="BF195:BG196"/>
    <mergeCell ref="B189:E190"/>
    <mergeCell ref="F189:G190"/>
    <mergeCell ref="H189:I190"/>
    <mergeCell ref="J189:K190"/>
    <mergeCell ref="L189:M190"/>
    <mergeCell ref="N189:O190"/>
    <mergeCell ref="P189:Q190"/>
    <mergeCell ref="R189:S190"/>
    <mergeCell ref="T189:U190"/>
    <mergeCell ref="V189:W190"/>
    <mergeCell ref="X189:Y190"/>
    <mergeCell ref="Z189:AA190"/>
    <mergeCell ref="AE189:AI190"/>
    <mergeCell ref="AJ189:AK190"/>
    <mergeCell ref="AL189:AM190"/>
    <mergeCell ref="AN189:AO190"/>
    <mergeCell ref="AP189:AQ190"/>
    <mergeCell ref="D195:AB197"/>
    <mergeCell ref="AU193:AU194"/>
    <mergeCell ref="AU195:AU196"/>
    <mergeCell ref="AV195:AV196"/>
    <mergeCell ref="AW195:AW196"/>
    <mergeCell ref="AX195:AX196"/>
    <mergeCell ref="AY195:AY196"/>
    <mergeCell ref="H209:I210"/>
    <mergeCell ref="J209:K210"/>
    <mergeCell ref="L209:M210"/>
    <mergeCell ref="N209:O210"/>
    <mergeCell ref="K252:R252"/>
    <mergeCell ref="S252:Z252"/>
    <mergeCell ref="AA252:AH252"/>
    <mergeCell ref="AI252:AP252"/>
    <mergeCell ref="AA253:AH253"/>
    <mergeCell ref="AI253:AP254"/>
    <mergeCell ref="AA254:AH254"/>
    <mergeCell ref="D193:AB193"/>
    <mergeCell ref="D194:AB194"/>
    <mergeCell ref="AE194:AK195"/>
    <mergeCell ref="AL194:AQ195"/>
    <mergeCell ref="U242:V242"/>
    <mergeCell ref="Z242:AB242"/>
    <mergeCell ref="W247:AR249"/>
    <mergeCell ref="C238:I239"/>
    <mergeCell ref="J238:AF239"/>
    <mergeCell ref="AG238:AO239"/>
    <mergeCell ref="C240:I244"/>
    <mergeCell ref="P240:R240"/>
    <mergeCell ref="V240:X240"/>
    <mergeCell ref="AG240:AK244"/>
    <mergeCell ref="AL240:AO244"/>
    <mergeCell ref="K242:L242"/>
    <mergeCell ref="C253:G254"/>
    <mergeCell ref="H253:J253"/>
    <mergeCell ref="K253:R254"/>
    <mergeCell ref="AL225:AQ226"/>
    <mergeCell ref="AL228:AQ229"/>
    <mergeCell ref="C202:D202"/>
    <mergeCell ref="A206:I207"/>
    <mergeCell ref="B209:E210"/>
    <mergeCell ref="F209:G210"/>
    <mergeCell ref="AV178:AV179"/>
    <mergeCell ref="AX178:AX179"/>
    <mergeCell ref="AY178:AY179"/>
    <mergeCell ref="AJ178:AK179"/>
    <mergeCell ref="AL178:AM179"/>
    <mergeCell ref="AN178:AO179"/>
    <mergeCell ref="AP178:AQ179"/>
    <mergeCell ref="AT178:AT179"/>
    <mergeCell ref="AU178:AU179"/>
    <mergeCell ref="B186:E187"/>
    <mergeCell ref="R183:S184"/>
    <mergeCell ref="T183:U184"/>
    <mergeCell ref="V183:W184"/>
    <mergeCell ref="X183:Y184"/>
    <mergeCell ref="Z183:AA184"/>
    <mergeCell ref="AE183:AI184"/>
    <mergeCell ref="L186:M187"/>
    <mergeCell ref="N186:O187"/>
    <mergeCell ref="P186:Q187"/>
    <mergeCell ref="AY183:AY184"/>
    <mergeCell ref="T186:U187"/>
    <mergeCell ref="AU181:AU182"/>
    <mergeCell ref="AP186:AQ187"/>
    <mergeCell ref="B183:E184"/>
    <mergeCell ref="F183:G184"/>
    <mergeCell ref="H183:I184"/>
    <mergeCell ref="J183:K184"/>
    <mergeCell ref="L183:M184"/>
    <mergeCell ref="N183:O184"/>
    <mergeCell ref="P183:Q184"/>
    <mergeCell ref="V186:W187"/>
    <mergeCell ref="X186:Y187"/>
    <mergeCell ref="Z186:AA187"/>
    <mergeCell ref="AE186:AI187"/>
    <mergeCell ref="AJ186:AK187"/>
    <mergeCell ref="AL186:AM187"/>
    <mergeCell ref="AN186:AO187"/>
    <mergeCell ref="AL200:AQ201"/>
    <mergeCell ref="AE197:AK198"/>
    <mergeCell ref="AL197:AQ198"/>
    <mergeCell ref="D199:AB199"/>
    <mergeCell ref="D200:AB201"/>
    <mergeCell ref="C198:D198"/>
    <mergeCell ref="AE200:AK201"/>
    <mergeCell ref="F186:G187"/>
    <mergeCell ref="H186:I187"/>
    <mergeCell ref="J186:K187"/>
    <mergeCell ref="AJ183:AK184"/>
    <mergeCell ref="AL183:AM184"/>
    <mergeCell ref="AN183:AO184"/>
    <mergeCell ref="AP183:AQ184"/>
    <mergeCell ref="E198:AB198"/>
    <mergeCell ref="R186:S187"/>
    <mergeCell ref="P209:Q210"/>
    <mergeCell ref="R209:S210"/>
    <mergeCell ref="F147:Z149"/>
    <mergeCell ref="A175:I176"/>
    <mergeCell ref="B178:E179"/>
    <mergeCell ref="F178:G179"/>
    <mergeCell ref="H178:I179"/>
    <mergeCell ref="J178:K179"/>
    <mergeCell ref="L178:M179"/>
    <mergeCell ref="N178:O179"/>
    <mergeCell ref="P178:Q179"/>
    <mergeCell ref="A162:AS162"/>
    <mergeCell ref="C169:G170"/>
    <mergeCell ref="C168:J168"/>
    <mergeCell ref="H169:J169"/>
    <mergeCell ref="H170:J170"/>
    <mergeCell ref="R178:S179"/>
    <mergeCell ref="T178:U179"/>
    <mergeCell ref="V178:W179"/>
    <mergeCell ref="X178:Y179"/>
    <mergeCell ref="Z178:AA179"/>
    <mergeCell ref="AE178:AI179"/>
    <mergeCell ref="K168:R168"/>
    <mergeCell ref="S168:Z168"/>
    <mergeCell ref="AA168:AH168"/>
    <mergeCell ref="AA169:AH169"/>
    <mergeCell ref="AA170:AH170"/>
    <mergeCell ref="AI168:AP168"/>
    <mergeCell ref="AI169:AP170"/>
    <mergeCell ref="S169:Z169"/>
    <mergeCell ref="S170:Z170"/>
    <mergeCell ref="K169:R170"/>
    <mergeCell ref="F130:Z132"/>
    <mergeCell ref="AA131:AE132"/>
    <mergeCell ref="AF131:AR132"/>
    <mergeCell ref="A152:E154"/>
    <mergeCell ref="F152:G153"/>
    <mergeCell ref="H152:AR152"/>
    <mergeCell ref="H153:AR153"/>
    <mergeCell ref="F154:G154"/>
    <mergeCell ref="H154:AR154"/>
    <mergeCell ref="A142:AS142"/>
    <mergeCell ref="A143:E143"/>
    <mergeCell ref="F143:Z143"/>
    <mergeCell ref="AA143:AE145"/>
    <mergeCell ref="AF143:AH143"/>
    <mergeCell ref="AI143:AR143"/>
    <mergeCell ref="A144:E145"/>
    <mergeCell ref="F144:Z145"/>
    <mergeCell ref="AF145:AR145"/>
    <mergeCell ref="A146:E149"/>
    <mergeCell ref="G146:H146"/>
    <mergeCell ref="I146:J146"/>
    <mergeCell ref="K146:L146"/>
    <mergeCell ref="M146:N146"/>
    <mergeCell ref="O146:P146"/>
    <mergeCell ref="Q146:R146"/>
    <mergeCell ref="S146:T146"/>
    <mergeCell ref="U146:V146"/>
    <mergeCell ref="A150:E151"/>
    <mergeCell ref="F150:AR151"/>
    <mergeCell ref="W146:Z146"/>
    <mergeCell ref="F126:Z126"/>
    <mergeCell ref="AA126:AE128"/>
    <mergeCell ref="AF126:AH126"/>
    <mergeCell ref="AI126:AR126"/>
    <mergeCell ref="A138:E140"/>
    <mergeCell ref="F138:G138"/>
    <mergeCell ref="H138:AR138"/>
    <mergeCell ref="F139:G139"/>
    <mergeCell ref="H139:AR139"/>
    <mergeCell ref="F140:G140"/>
    <mergeCell ref="H140:AR140"/>
    <mergeCell ref="A133:E134"/>
    <mergeCell ref="F133:AR134"/>
    <mergeCell ref="A135:E137"/>
    <mergeCell ref="F135:Z137"/>
    <mergeCell ref="AA135:AE137"/>
    <mergeCell ref="AF135:AR137"/>
    <mergeCell ref="S129:T129"/>
    <mergeCell ref="A127:E128"/>
    <mergeCell ref="F127:Z128"/>
    <mergeCell ref="AF128:AR128"/>
    <mergeCell ref="A129:E132"/>
    <mergeCell ref="G129:H129"/>
    <mergeCell ref="I129:J129"/>
    <mergeCell ref="K129:L129"/>
    <mergeCell ref="M129:N129"/>
    <mergeCell ref="O129:P129"/>
    <mergeCell ref="Q129:R129"/>
    <mergeCell ref="U129:V129"/>
    <mergeCell ref="W129:Z129"/>
    <mergeCell ref="AA129:AE130"/>
    <mergeCell ref="AF129:AR130"/>
    <mergeCell ref="A88:B89"/>
    <mergeCell ref="A90:B92"/>
    <mergeCell ref="A120:AS122"/>
    <mergeCell ref="A102:B102"/>
    <mergeCell ref="A93:B93"/>
    <mergeCell ref="D106:AR106"/>
    <mergeCell ref="A105:B105"/>
    <mergeCell ref="A118:AR118"/>
    <mergeCell ref="A94:B94"/>
    <mergeCell ref="D95:AR95"/>
    <mergeCell ref="D96:AR96"/>
    <mergeCell ref="A82:B82"/>
    <mergeCell ref="A83:B83"/>
    <mergeCell ref="A84:B86"/>
    <mergeCell ref="D85:AR85"/>
    <mergeCell ref="D86:AR86"/>
    <mergeCell ref="A87:B87"/>
    <mergeCell ref="A113:B113"/>
    <mergeCell ref="A114:B114"/>
    <mergeCell ref="A115:B115"/>
    <mergeCell ref="A116:B116"/>
    <mergeCell ref="A109:B110"/>
    <mergeCell ref="A101:B101"/>
    <mergeCell ref="D107:AR108"/>
    <mergeCell ref="D109:AR110"/>
    <mergeCell ref="A103:B103"/>
    <mergeCell ref="A104:B104"/>
    <mergeCell ref="A106:B106"/>
    <mergeCell ref="A107:B107"/>
    <mergeCell ref="A108:B108"/>
    <mergeCell ref="V24:AB26"/>
    <mergeCell ref="J27:J32"/>
    <mergeCell ref="K27:P29"/>
    <mergeCell ref="V27:AB29"/>
    <mergeCell ref="A126:E126"/>
    <mergeCell ref="A125:AS125"/>
    <mergeCell ref="W61:AE62"/>
    <mergeCell ref="AF61:AR62"/>
    <mergeCell ref="F59:V59"/>
    <mergeCell ref="W59:AE60"/>
    <mergeCell ref="U67:V68"/>
    <mergeCell ref="W67:X68"/>
    <mergeCell ref="Y67:Z68"/>
    <mergeCell ref="AA67:AE68"/>
    <mergeCell ref="AG67:AJ67"/>
    <mergeCell ref="AL67:AO67"/>
    <mergeCell ref="AF68:AR68"/>
    <mergeCell ref="A67:G68"/>
    <mergeCell ref="H67:I68"/>
    <mergeCell ref="J67:K68"/>
    <mergeCell ref="L67:M68"/>
    <mergeCell ref="N67:O68"/>
    <mergeCell ref="P67:T68"/>
    <mergeCell ref="A59:E59"/>
    <mergeCell ref="A79:B79"/>
    <mergeCell ref="A80:B80"/>
    <mergeCell ref="D80:AR80"/>
    <mergeCell ref="A81:B81"/>
    <mergeCell ref="D81:AR81"/>
    <mergeCell ref="A111:B111"/>
    <mergeCell ref="A112:B112"/>
    <mergeCell ref="P69:Q70"/>
    <mergeCell ref="AL209:AM210"/>
    <mergeCell ref="BA195:BA196"/>
    <mergeCell ref="BB195:BB196"/>
    <mergeCell ref="BC195:BC196"/>
    <mergeCell ref="BD195:BD196"/>
    <mergeCell ref="BE195:BE196"/>
    <mergeCell ref="BF183:BG184"/>
    <mergeCell ref="E202:AB202"/>
    <mergeCell ref="A2:AS2"/>
    <mergeCell ref="A3:AS3"/>
    <mergeCell ref="A10:E11"/>
    <mergeCell ref="F10:G11"/>
    <mergeCell ref="H10:I11"/>
    <mergeCell ref="J10:J11"/>
    <mergeCell ref="K10:L11"/>
    <mergeCell ref="M10:M11"/>
    <mergeCell ref="N10:O11"/>
    <mergeCell ref="P10:Q11"/>
    <mergeCell ref="Z10:AG11"/>
    <mergeCell ref="AH10:AR11"/>
    <mergeCell ref="AJ21:AQ22"/>
    <mergeCell ref="J24:P26"/>
    <mergeCell ref="U24:U29"/>
    <mergeCell ref="J19:P22"/>
    <mergeCell ref="AG19:AH22"/>
    <mergeCell ref="AI19:AQ20"/>
    <mergeCell ref="U21:AB23"/>
    <mergeCell ref="AG29:AH32"/>
    <mergeCell ref="AI29:AQ30"/>
    <mergeCell ref="K30:P32"/>
    <mergeCell ref="AJ31:AQ32"/>
    <mergeCell ref="C20:E26"/>
    <mergeCell ref="BA189:BA190"/>
    <mergeCell ref="BB189:BB190"/>
    <mergeCell ref="BC189:BC190"/>
    <mergeCell ref="AU189:AU190"/>
    <mergeCell ref="AV189:AV190"/>
    <mergeCell ref="AW189:AW190"/>
    <mergeCell ref="AX189:AX190"/>
    <mergeCell ref="AY189:AY190"/>
    <mergeCell ref="BD189:BD190"/>
    <mergeCell ref="BE189:BE190"/>
    <mergeCell ref="BF189:BG190"/>
    <mergeCell ref="BD183:BD184"/>
    <mergeCell ref="BE183:BE184"/>
    <mergeCell ref="BC183:BC184"/>
    <mergeCell ref="AU183:AU184"/>
    <mergeCell ref="BA183:BA184"/>
    <mergeCell ref="BB183:BB184"/>
    <mergeCell ref="AU187:AU188"/>
    <mergeCell ref="AV183:AV184"/>
    <mergeCell ref="AW183:AW184"/>
    <mergeCell ref="AX183:AX184"/>
    <mergeCell ref="AL44:AL45"/>
    <mergeCell ref="AH44:AH45"/>
    <mergeCell ref="AI44:AI45"/>
    <mergeCell ref="AP52:AQ53"/>
    <mergeCell ref="AR52:AR53"/>
    <mergeCell ref="Q51:R51"/>
    <mergeCell ref="S51:T51"/>
    <mergeCell ref="U51:V51"/>
    <mergeCell ref="W51:Z51"/>
    <mergeCell ref="AA51:AD53"/>
    <mergeCell ref="AE51:AH51"/>
    <mergeCell ref="AQ44:AQ45"/>
    <mergeCell ref="A51:E53"/>
    <mergeCell ref="G51:H51"/>
    <mergeCell ref="I51:J51"/>
    <mergeCell ref="K51:L51"/>
    <mergeCell ref="M51:N51"/>
    <mergeCell ref="O51:P51"/>
    <mergeCell ref="AP44:AP45"/>
    <mergeCell ref="S40:T40"/>
    <mergeCell ref="U40:V40"/>
    <mergeCell ref="F41:AR42"/>
    <mergeCell ref="A43:E43"/>
    <mergeCell ref="F43:AE43"/>
    <mergeCell ref="AF43:AR43"/>
    <mergeCell ref="A40:E42"/>
    <mergeCell ref="G40:H40"/>
    <mergeCell ref="I40:J40"/>
    <mergeCell ref="K40:L40"/>
    <mergeCell ref="M40:N40"/>
    <mergeCell ref="O40:P40"/>
    <mergeCell ref="Q40:R40"/>
    <mergeCell ref="AM44:AM45"/>
    <mergeCell ref="A65:G66"/>
    <mergeCell ref="H65:V66"/>
    <mergeCell ref="W65:AB66"/>
    <mergeCell ref="AC65:AR66"/>
    <mergeCell ref="A57:E58"/>
    <mergeCell ref="F57:V58"/>
    <mergeCell ref="W57:AE58"/>
    <mergeCell ref="AF57:AR58"/>
    <mergeCell ref="AN44:AN45"/>
    <mergeCell ref="AO44:AO45"/>
    <mergeCell ref="A44:E45"/>
    <mergeCell ref="F44:AE45"/>
    <mergeCell ref="AF44:AF45"/>
    <mergeCell ref="AL52:AL53"/>
    <mergeCell ref="AM52:AN53"/>
    <mergeCell ref="AO52:AO53"/>
    <mergeCell ref="AF49:AR50"/>
    <mergeCell ref="AR44:AR45"/>
    <mergeCell ref="A77:AS77"/>
    <mergeCell ref="AG44:AG45"/>
    <mergeCell ref="AA49:AE50"/>
    <mergeCell ref="A49:E50"/>
    <mergeCell ref="F49:Z50"/>
    <mergeCell ref="A71:G71"/>
    <mergeCell ref="H71:AR72"/>
    <mergeCell ref="A72:G72"/>
    <mergeCell ref="A69:G70"/>
    <mergeCell ref="H69:I70"/>
    <mergeCell ref="J69:K70"/>
    <mergeCell ref="L69:M70"/>
    <mergeCell ref="N69:O70"/>
    <mergeCell ref="R69:S70"/>
    <mergeCell ref="T69:U70"/>
    <mergeCell ref="V69:AR70"/>
    <mergeCell ref="A46:E47"/>
    <mergeCell ref="F46:AR47"/>
    <mergeCell ref="A48:E48"/>
    <mergeCell ref="F48:Z48"/>
    <mergeCell ref="AA48:AE48"/>
    <mergeCell ref="AF59:AR60"/>
    <mergeCell ref="A60:E62"/>
    <mergeCell ref="F60:V62"/>
    <mergeCell ref="AJ51:AO51"/>
    <mergeCell ref="AP51:AR51"/>
    <mergeCell ref="F52:Z53"/>
    <mergeCell ref="AE52:AH53"/>
    <mergeCell ref="AJ52:AK53"/>
    <mergeCell ref="AF48:AR48"/>
    <mergeCell ref="AJ44:AJ45"/>
    <mergeCell ref="AK44:AK45"/>
    <mergeCell ref="BB214:BB215"/>
    <mergeCell ref="BC214:BC215"/>
    <mergeCell ref="AN209:AO210"/>
    <mergeCell ref="AP209:AQ210"/>
    <mergeCell ref="AT209:AT210"/>
    <mergeCell ref="AU209:AU210"/>
    <mergeCell ref="AV209:AV210"/>
    <mergeCell ref="AX209:AX210"/>
    <mergeCell ref="AY209:AY210"/>
    <mergeCell ref="AU212:AU213"/>
    <mergeCell ref="B214:E215"/>
    <mergeCell ref="F214:G215"/>
    <mergeCell ref="H214:I215"/>
    <mergeCell ref="J214:K215"/>
    <mergeCell ref="L214:M215"/>
    <mergeCell ref="N214:O215"/>
    <mergeCell ref="P214:Q215"/>
    <mergeCell ref="R214:S215"/>
    <mergeCell ref="T214:U215"/>
    <mergeCell ref="V214:W215"/>
    <mergeCell ref="X214:Y215"/>
    <mergeCell ref="Z214:AA215"/>
    <mergeCell ref="AE214:AI215"/>
    <mergeCell ref="AJ214:AK215"/>
    <mergeCell ref="AL214:AM215"/>
    <mergeCell ref="AN214:AO215"/>
    <mergeCell ref="V209:W210"/>
    <mergeCell ref="X209:Y210"/>
    <mergeCell ref="Z209:AA210"/>
    <mergeCell ref="T209:U210"/>
    <mergeCell ref="AE209:AI210"/>
    <mergeCell ref="AJ209:AK210"/>
    <mergeCell ref="AP220:AQ221"/>
    <mergeCell ref="AX220:AX221"/>
    <mergeCell ref="AY220:AY221"/>
    <mergeCell ref="BA220:BA221"/>
    <mergeCell ref="BD214:BD215"/>
    <mergeCell ref="BE214:BE215"/>
    <mergeCell ref="BF214:BG215"/>
    <mergeCell ref="B217:E218"/>
    <mergeCell ref="F217:G218"/>
    <mergeCell ref="H217:I218"/>
    <mergeCell ref="J217:K218"/>
    <mergeCell ref="L217:M218"/>
    <mergeCell ref="N217:O218"/>
    <mergeCell ref="P217:Q218"/>
    <mergeCell ref="R217:S218"/>
    <mergeCell ref="T217:U218"/>
    <mergeCell ref="V217:W218"/>
    <mergeCell ref="X217:Y218"/>
    <mergeCell ref="Z217:AA218"/>
    <mergeCell ref="AE217:AI218"/>
    <mergeCell ref="AJ217:AK218"/>
    <mergeCell ref="AL217:AM218"/>
    <mergeCell ref="AN217:AO218"/>
    <mergeCell ref="AP217:AQ218"/>
    <mergeCell ref="AU218:AU219"/>
    <mergeCell ref="AP214:AQ215"/>
    <mergeCell ref="AU214:AU215"/>
    <mergeCell ref="AV214:AV215"/>
    <mergeCell ref="AW214:AW215"/>
    <mergeCell ref="AX214:AX215"/>
    <mergeCell ref="AY214:AY215"/>
    <mergeCell ref="BA214:BA215"/>
    <mergeCell ref="BD220:BD221"/>
    <mergeCell ref="BE220:BE221"/>
    <mergeCell ref="BF220:BG221"/>
    <mergeCell ref="D224:AB224"/>
    <mergeCell ref="AU224:AU225"/>
    <mergeCell ref="D225:AB225"/>
    <mergeCell ref="AE225:AK226"/>
    <mergeCell ref="D226:AB228"/>
    <mergeCell ref="AU226:AU227"/>
    <mergeCell ref="AV226:AV227"/>
    <mergeCell ref="AW226:AW227"/>
    <mergeCell ref="AX226:AX227"/>
    <mergeCell ref="AY226:AY227"/>
    <mergeCell ref="BA226:BA227"/>
    <mergeCell ref="BB226:BB227"/>
    <mergeCell ref="BC226:BC227"/>
    <mergeCell ref="BD226:BD227"/>
    <mergeCell ref="BE226:BE227"/>
    <mergeCell ref="BF226:BG227"/>
    <mergeCell ref="AE220:AI221"/>
    <mergeCell ref="AJ220:AK221"/>
    <mergeCell ref="AL220:AM221"/>
    <mergeCell ref="AU220:AU221"/>
    <mergeCell ref="AV220:AV221"/>
    <mergeCell ref="AW220:AW221"/>
    <mergeCell ref="AE228:AK229"/>
    <mergeCell ref="C229:D229"/>
    <mergeCell ref="E229:AB229"/>
    <mergeCell ref="B220:E221"/>
    <mergeCell ref="F220:G221"/>
    <mergeCell ref="H220:I221"/>
    <mergeCell ref="J220:K221"/>
    <mergeCell ref="D260:G260"/>
    <mergeCell ref="H260:W260"/>
    <mergeCell ref="X260:AA260"/>
    <mergeCell ref="AB260:AE260"/>
    <mergeCell ref="AF260:AI260"/>
    <mergeCell ref="AJ260:AM260"/>
    <mergeCell ref="AN260:AQ260"/>
    <mergeCell ref="D261:E261"/>
    <mergeCell ref="F261:G261"/>
    <mergeCell ref="H261:W261"/>
    <mergeCell ref="X261:AA261"/>
    <mergeCell ref="AB261:AE261"/>
    <mergeCell ref="AF261:AI261"/>
    <mergeCell ref="AJ261:AM261"/>
    <mergeCell ref="AN261:AQ261"/>
    <mergeCell ref="BB220:BB221"/>
    <mergeCell ref="BC220:BC221"/>
    <mergeCell ref="D230:AB230"/>
    <mergeCell ref="D231:AB232"/>
    <mergeCell ref="AE231:AK232"/>
    <mergeCell ref="AL231:AQ232"/>
    <mergeCell ref="C233:D233"/>
    <mergeCell ref="E233:AB233"/>
    <mergeCell ref="L220:M221"/>
    <mergeCell ref="N220:O221"/>
    <mergeCell ref="P220:Q221"/>
    <mergeCell ref="R220:S221"/>
    <mergeCell ref="T220:U221"/>
    <mergeCell ref="V220:W221"/>
    <mergeCell ref="X220:Y221"/>
    <mergeCell ref="Z220:AA221"/>
    <mergeCell ref="AN220:AO221"/>
    <mergeCell ref="C277:H280"/>
    <mergeCell ref="I277:K280"/>
    <mergeCell ref="L277:Q280"/>
    <mergeCell ref="R277:W277"/>
    <mergeCell ref="X277:AC280"/>
    <mergeCell ref="AU277:AU280"/>
    <mergeCell ref="AV277:AV280"/>
    <mergeCell ref="R278:T280"/>
    <mergeCell ref="U278:W280"/>
    <mergeCell ref="X281:AC284"/>
    <mergeCell ref="AU281:AU284"/>
    <mergeCell ref="AV281:AV284"/>
    <mergeCell ref="D262:E262"/>
    <mergeCell ref="F262:G262"/>
    <mergeCell ref="H262:W262"/>
    <mergeCell ref="X262:AA262"/>
    <mergeCell ref="AB262:AE262"/>
    <mergeCell ref="AF262:AI262"/>
    <mergeCell ref="AJ262:AM262"/>
    <mergeCell ref="AN262:AQ262"/>
    <mergeCell ref="D263:E263"/>
    <mergeCell ref="F263:G263"/>
    <mergeCell ref="H263:W263"/>
    <mergeCell ref="X263:AA263"/>
    <mergeCell ref="AB263:AE263"/>
    <mergeCell ref="AF263:AI263"/>
    <mergeCell ref="AJ263:AM263"/>
    <mergeCell ref="AN263:AQ263"/>
    <mergeCell ref="S253:Z253"/>
    <mergeCell ref="H254:J254"/>
    <mergeCell ref="S254:Z254"/>
    <mergeCell ref="C252:J252"/>
    <mergeCell ref="E301:E304"/>
    <mergeCell ref="F301:F304"/>
    <mergeCell ref="G301:H304"/>
    <mergeCell ref="I301:K304"/>
    <mergeCell ref="L301:Q304"/>
    <mergeCell ref="R301:T304"/>
    <mergeCell ref="U301:W304"/>
    <mergeCell ref="C293:C296"/>
    <mergeCell ref="D293:D296"/>
    <mergeCell ref="E293:E296"/>
    <mergeCell ref="F293:F296"/>
    <mergeCell ref="G293:H296"/>
    <mergeCell ref="I293:K296"/>
    <mergeCell ref="L293:Q296"/>
    <mergeCell ref="R293:T296"/>
    <mergeCell ref="U293:W296"/>
    <mergeCell ref="C281:C284"/>
    <mergeCell ref="D281:D284"/>
    <mergeCell ref="E281:E284"/>
    <mergeCell ref="F281:F284"/>
    <mergeCell ref="G281:H284"/>
    <mergeCell ref="I281:K284"/>
    <mergeCell ref="L281:Q284"/>
    <mergeCell ref="R281:T284"/>
    <mergeCell ref="U281:W284"/>
    <mergeCell ref="C285:C288"/>
    <mergeCell ref="D285:D288"/>
    <mergeCell ref="E285:E288"/>
    <mergeCell ref="F285:F288"/>
    <mergeCell ref="G285:H288"/>
    <mergeCell ref="I285:K288"/>
    <mergeCell ref="L285:Q288"/>
    <mergeCell ref="E325:E328"/>
    <mergeCell ref="F325:F328"/>
    <mergeCell ref="G325:H328"/>
    <mergeCell ref="I325:K328"/>
    <mergeCell ref="L325:Q328"/>
    <mergeCell ref="R325:T328"/>
    <mergeCell ref="U325:W328"/>
    <mergeCell ref="C317:C320"/>
    <mergeCell ref="D317:D320"/>
    <mergeCell ref="E317:E320"/>
    <mergeCell ref="F317:F320"/>
    <mergeCell ref="G317:H320"/>
    <mergeCell ref="I317:K320"/>
    <mergeCell ref="L317:Q320"/>
    <mergeCell ref="R317:T320"/>
    <mergeCell ref="U317:W320"/>
    <mergeCell ref="C309:C312"/>
    <mergeCell ref="D309:D312"/>
    <mergeCell ref="E309:E312"/>
    <mergeCell ref="F309:F312"/>
    <mergeCell ref="G309:H312"/>
    <mergeCell ref="I309:K312"/>
    <mergeCell ref="L309:Q312"/>
    <mergeCell ref="R309:T312"/>
    <mergeCell ref="U309:W312"/>
    <mergeCell ref="E349:E352"/>
    <mergeCell ref="F349:F352"/>
    <mergeCell ref="G349:H352"/>
    <mergeCell ref="I349:K352"/>
    <mergeCell ref="L349:Q352"/>
    <mergeCell ref="R349:T352"/>
    <mergeCell ref="U349:W352"/>
    <mergeCell ref="C341:C344"/>
    <mergeCell ref="D341:D344"/>
    <mergeCell ref="E341:E344"/>
    <mergeCell ref="F341:F344"/>
    <mergeCell ref="G341:H344"/>
    <mergeCell ref="I341:K344"/>
    <mergeCell ref="L341:Q344"/>
    <mergeCell ref="R341:T344"/>
    <mergeCell ref="U341:W344"/>
    <mergeCell ref="C333:C336"/>
    <mergeCell ref="D333:D336"/>
    <mergeCell ref="E333:E336"/>
    <mergeCell ref="F333:F336"/>
    <mergeCell ref="G333:H336"/>
    <mergeCell ref="I333:K336"/>
    <mergeCell ref="L333:Q336"/>
    <mergeCell ref="R333:T336"/>
    <mergeCell ref="U333:W336"/>
    <mergeCell ref="E373:E376"/>
    <mergeCell ref="F373:F376"/>
    <mergeCell ref="G373:H376"/>
    <mergeCell ref="I373:K376"/>
    <mergeCell ref="L373:Q376"/>
    <mergeCell ref="R373:T376"/>
    <mergeCell ref="U373:W376"/>
    <mergeCell ref="C365:C368"/>
    <mergeCell ref="D365:D368"/>
    <mergeCell ref="E365:E368"/>
    <mergeCell ref="F365:F368"/>
    <mergeCell ref="G365:H368"/>
    <mergeCell ref="I365:K368"/>
    <mergeCell ref="L365:Q368"/>
    <mergeCell ref="R365:T368"/>
    <mergeCell ref="U365:W368"/>
    <mergeCell ref="C357:C360"/>
    <mergeCell ref="D357:D360"/>
    <mergeCell ref="E357:E360"/>
    <mergeCell ref="F357:F360"/>
    <mergeCell ref="G357:H360"/>
    <mergeCell ref="I357:K360"/>
    <mergeCell ref="L357:Q360"/>
    <mergeCell ref="R357:T360"/>
    <mergeCell ref="U357:W360"/>
    <mergeCell ref="E397:E400"/>
    <mergeCell ref="F397:F400"/>
    <mergeCell ref="G397:H400"/>
    <mergeCell ref="I397:K400"/>
    <mergeCell ref="L397:Q400"/>
    <mergeCell ref="R397:T400"/>
    <mergeCell ref="U397:W400"/>
    <mergeCell ref="C389:C392"/>
    <mergeCell ref="D389:D392"/>
    <mergeCell ref="E389:E392"/>
    <mergeCell ref="F389:F392"/>
    <mergeCell ref="G389:H392"/>
    <mergeCell ref="I389:K392"/>
    <mergeCell ref="L389:Q392"/>
    <mergeCell ref="R389:T392"/>
    <mergeCell ref="U389:W392"/>
    <mergeCell ref="C381:C384"/>
    <mergeCell ref="D381:D384"/>
    <mergeCell ref="E381:E384"/>
    <mergeCell ref="F381:F384"/>
    <mergeCell ref="G381:H384"/>
    <mergeCell ref="I381:K384"/>
    <mergeCell ref="L381:Q384"/>
    <mergeCell ref="R381:T384"/>
    <mergeCell ref="U381:W384"/>
    <mergeCell ref="E421:E424"/>
    <mergeCell ref="F421:F424"/>
    <mergeCell ref="G421:H424"/>
    <mergeCell ref="I421:K424"/>
    <mergeCell ref="L421:Q424"/>
    <mergeCell ref="R421:T424"/>
    <mergeCell ref="U421:W424"/>
    <mergeCell ref="C413:C416"/>
    <mergeCell ref="D413:D416"/>
    <mergeCell ref="E413:E416"/>
    <mergeCell ref="F413:F416"/>
    <mergeCell ref="G413:H416"/>
    <mergeCell ref="I413:K416"/>
    <mergeCell ref="L413:Q416"/>
    <mergeCell ref="R413:T416"/>
    <mergeCell ref="U413:W416"/>
    <mergeCell ref="C405:C408"/>
    <mergeCell ref="D405:D408"/>
    <mergeCell ref="E405:E408"/>
    <mergeCell ref="F405:F408"/>
    <mergeCell ref="G405:H408"/>
    <mergeCell ref="I405:K408"/>
    <mergeCell ref="L405:Q408"/>
    <mergeCell ref="R405:T408"/>
    <mergeCell ref="U405:W408"/>
    <mergeCell ref="E445:E448"/>
    <mergeCell ref="F445:F448"/>
    <mergeCell ref="G445:H448"/>
    <mergeCell ref="I445:K448"/>
    <mergeCell ref="L445:Q448"/>
    <mergeCell ref="R445:T448"/>
    <mergeCell ref="U445:W448"/>
    <mergeCell ref="C437:C440"/>
    <mergeCell ref="D437:D440"/>
    <mergeCell ref="E437:E440"/>
    <mergeCell ref="F437:F440"/>
    <mergeCell ref="G437:H440"/>
    <mergeCell ref="I437:K440"/>
    <mergeCell ref="L437:Q440"/>
    <mergeCell ref="R437:T440"/>
    <mergeCell ref="U437:W440"/>
    <mergeCell ref="C429:C432"/>
    <mergeCell ref="D429:D432"/>
    <mergeCell ref="E429:E432"/>
    <mergeCell ref="F429:F432"/>
    <mergeCell ref="G429:H432"/>
    <mergeCell ref="I429:K432"/>
    <mergeCell ref="L429:Q432"/>
    <mergeCell ref="R429:T432"/>
    <mergeCell ref="U429:W432"/>
    <mergeCell ref="E469:E472"/>
    <mergeCell ref="F469:F472"/>
    <mergeCell ref="G469:H472"/>
    <mergeCell ref="I469:K472"/>
    <mergeCell ref="L469:Q472"/>
    <mergeCell ref="R469:T472"/>
    <mergeCell ref="U469:W472"/>
    <mergeCell ref="C461:C464"/>
    <mergeCell ref="D461:D464"/>
    <mergeCell ref="E461:E464"/>
    <mergeCell ref="F461:F464"/>
    <mergeCell ref="G461:H464"/>
    <mergeCell ref="I461:K464"/>
    <mergeCell ref="L461:Q464"/>
    <mergeCell ref="R461:T464"/>
    <mergeCell ref="U461:W464"/>
    <mergeCell ref="C453:C456"/>
    <mergeCell ref="D453:D456"/>
    <mergeCell ref="E453:E456"/>
    <mergeCell ref="F453:F456"/>
    <mergeCell ref="G453:H456"/>
    <mergeCell ref="I453:K456"/>
    <mergeCell ref="L453:Q456"/>
    <mergeCell ref="R453:T456"/>
    <mergeCell ref="U453:W456"/>
    <mergeCell ref="E493:E496"/>
    <mergeCell ref="F493:F496"/>
    <mergeCell ref="G493:H496"/>
    <mergeCell ref="I493:K496"/>
    <mergeCell ref="L493:Q496"/>
    <mergeCell ref="R493:T496"/>
    <mergeCell ref="U493:W496"/>
    <mergeCell ref="C485:C488"/>
    <mergeCell ref="D485:D488"/>
    <mergeCell ref="E485:E488"/>
    <mergeCell ref="F485:F488"/>
    <mergeCell ref="G485:H488"/>
    <mergeCell ref="I485:K488"/>
    <mergeCell ref="L485:Q488"/>
    <mergeCell ref="R485:T488"/>
    <mergeCell ref="U485:W488"/>
    <mergeCell ref="C477:C480"/>
    <mergeCell ref="D477:D480"/>
    <mergeCell ref="E477:E480"/>
    <mergeCell ref="F477:F480"/>
    <mergeCell ref="G477:H480"/>
    <mergeCell ref="I477:K480"/>
    <mergeCell ref="L477:Q480"/>
    <mergeCell ref="R477:T480"/>
    <mergeCell ref="U477:W480"/>
    <mergeCell ref="E517:E520"/>
    <mergeCell ref="F517:F520"/>
    <mergeCell ref="G517:H520"/>
    <mergeCell ref="I517:K520"/>
    <mergeCell ref="L517:Q520"/>
    <mergeCell ref="R517:T520"/>
    <mergeCell ref="U517:W520"/>
    <mergeCell ref="C509:C512"/>
    <mergeCell ref="D509:D512"/>
    <mergeCell ref="E509:E512"/>
    <mergeCell ref="F509:F512"/>
    <mergeCell ref="G509:H512"/>
    <mergeCell ref="I509:K512"/>
    <mergeCell ref="L509:Q512"/>
    <mergeCell ref="R509:T512"/>
    <mergeCell ref="U509:W512"/>
    <mergeCell ref="C501:C504"/>
    <mergeCell ref="D501:D504"/>
    <mergeCell ref="E501:E504"/>
    <mergeCell ref="F501:F504"/>
    <mergeCell ref="G501:H504"/>
    <mergeCell ref="I501:K504"/>
    <mergeCell ref="L501:Q504"/>
    <mergeCell ref="R501:T504"/>
    <mergeCell ref="U501:W504"/>
    <mergeCell ref="E541:E544"/>
    <mergeCell ref="F541:F544"/>
    <mergeCell ref="G541:H544"/>
    <mergeCell ref="I541:K544"/>
    <mergeCell ref="L541:Q544"/>
    <mergeCell ref="R541:T544"/>
    <mergeCell ref="U541:W544"/>
    <mergeCell ref="C533:C536"/>
    <mergeCell ref="D533:D536"/>
    <mergeCell ref="E533:E536"/>
    <mergeCell ref="F533:F536"/>
    <mergeCell ref="G533:H536"/>
    <mergeCell ref="I533:K536"/>
    <mergeCell ref="L533:Q536"/>
    <mergeCell ref="R533:T536"/>
    <mergeCell ref="U533:W536"/>
    <mergeCell ref="C525:C528"/>
    <mergeCell ref="D525:D528"/>
    <mergeCell ref="E525:E528"/>
    <mergeCell ref="F525:F528"/>
    <mergeCell ref="G525:H528"/>
    <mergeCell ref="I525:K528"/>
    <mergeCell ref="L525:Q528"/>
    <mergeCell ref="R525:T528"/>
    <mergeCell ref="U525:W528"/>
    <mergeCell ref="E565:E568"/>
    <mergeCell ref="F565:F568"/>
    <mergeCell ref="G565:H568"/>
    <mergeCell ref="I565:K568"/>
    <mergeCell ref="L565:Q568"/>
    <mergeCell ref="R565:T568"/>
    <mergeCell ref="U565:W568"/>
    <mergeCell ref="C557:C560"/>
    <mergeCell ref="D557:D560"/>
    <mergeCell ref="E557:E560"/>
    <mergeCell ref="F557:F560"/>
    <mergeCell ref="G557:H560"/>
    <mergeCell ref="I557:K560"/>
    <mergeCell ref="L557:Q560"/>
    <mergeCell ref="R557:T560"/>
    <mergeCell ref="U557:W560"/>
    <mergeCell ref="C549:C552"/>
    <mergeCell ref="D549:D552"/>
    <mergeCell ref="E549:E552"/>
    <mergeCell ref="F549:F552"/>
    <mergeCell ref="G549:H552"/>
    <mergeCell ref="I549:K552"/>
    <mergeCell ref="L549:Q552"/>
    <mergeCell ref="R549:T552"/>
    <mergeCell ref="U549:W552"/>
    <mergeCell ref="E589:E592"/>
    <mergeCell ref="F589:F592"/>
    <mergeCell ref="G589:H592"/>
    <mergeCell ref="I589:K592"/>
    <mergeCell ref="L589:Q592"/>
    <mergeCell ref="R589:T592"/>
    <mergeCell ref="U589:W592"/>
    <mergeCell ref="C581:C584"/>
    <mergeCell ref="D581:D584"/>
    <mergeCell ref="E581:E584"/>
    <mergeCell ref="F581:F584"/>
    <mergeCell ref="G581:H584"/>
    <mergeCell ref="I581:K584"/>
    <mergeCell ref="L581:Q584"/>
    <mergeCell ref="R581:T584"/>
    <mergeCell ref="U581:W584"/>
    <mergeCell ref="C573:C576"/>
    <mergeCell ref="D573:D576"/>
    <mergeCell ref="E573:E576"/>
    <mergeCell ref="F573:F576"/>
    <mergeCell ref="G573:H576"/>
    <mergeCell ref="I573:K576"/>
    <mergeCell ref="L573:Q576"/>
    <mergeCell ref="R573:T576"/>
    <mergeCell ref="U573:W576"/>
    <mergeCell ref="E613:E616"/>
    <mergeCell ref="F613:F616"/>
    <mergeCell ref="G613:H616"/>
    <mergeCell ref="I613:K616"/>
    <mergeCell ref="L613:Q616"/>
    <mergeCell ref="R613:T616"/>
    <mergeCell ref="U613:W616"/>
    <mergeCell ref="C605:C608"/>
    <mergeCell ref="D605:D608"/>
    <mergeCell ref="E605:E608"/>
    <mergeCell ref="F605:F608"/>
    <mergeCell ref="G605:H608"/>
    <mergeCell ref="I605:K608"/>
    <mergeCell ref="L605:Q608"/>
    <mergeCell ref="R605:T608"/>
    <mergeCell ref="U605:W608"/>
    <mergeCell ref="C597:C600"/>
    <mergeCell ref="D597:D600"/>
    <mergeCell ref="E597:E600"/>
    <mergeCell ref="F597:F600"/>
    <mergeCell ref="G597:H600"/>
    <mergeCell ref="I597:K600"/>
    <mergeCell ref="L597:Q600"/>
    <mergeCell ref="R597:T600"/>
    <mergeCell ref="U597:W600"/>
    <mergeCell ref="E637:E640"/>
    <mergeCell ref="F637:F640"/>
    <mergeCell ref="G637:H640"/>
    <mergeCell ref="I637:K640"/>
    <mergeCell ref="L637:Q640"/>
    <mergeCell ref="R637:T640"/>
    <mergeCell ref="U637:W640"/>
    <mergeCell ref="C629:C632"/>
    <mergeCell ref="D629:D632"/>
    <mergeCell ref="E629:E632"/>
    <mergeCell ref="F629:F632"/>
    <mergeCell ref="G629:H632"/>
    <mergeCell ref="I629:K632"/>
    <mergeCell ref="L629:Q632"/>
    <mergeCell ref="R629:T632"/>
    <mergeCell ref="U629:W632"/>
    <mergeCell ref="C621:C624"/>
    <mergeCell ref="D621:D624"/>
    <mergeCell ref="E621:E624"/>
    <mergeCell ref="F621:F624"/>
    <mergeCell ref="G621:H624"/>
    <mergeCell ref="I621:K624"/>
    <mergeCell ref="L621:Q624"/>
    <mergeCell ref="R621:T624"/>
    <mergeCell ref="U621:W624"/>
    <mergeCell ref="E661:E664"/>
    <mergeCell ref="F661:F664"/>
    <mergeCell ref="G661:H664"/>
    <mergeCell ref="I661:K664"/>
    <mergeCell ref="L661:Q664"/>
    <mergeCell ref="R661:T664"/>
    <mergeCell ref="U661:W664"/>
    <mergeCell ref="C653:C656"/>
    <mergeCell ref="D653:D656"/>
    <mergeCell ref="E653:E656"/>
    <mergeCell ref="F653:F656"/>
    <mergeCell ref="G653:H656"/>
    <mergeCell ref="I653:K656"/>
    <mergeCell ref="L653:Q656"/>
    <mergeCell ref="R653:T656"/>
    <mergeCell ref="U653:W656"/>
    <mergeCell ref="C645:C648"/>
    <mergeCell ref="D645:D648"/>
    <mergeCell ref="E645:E648"/>
    <mergeCell ref="F645:F648"/>
    <mergeCell ref="G645:H648"/>
    <mergeCell ref="I645:K648"/>
    <mergeCell ref="L645:Q648"/>
    <mergeCell ref="R645:T648"/>
    <mergeCell ref="U645:W648"/>
    <mergeCell ref="E685:E688"/>
    <mergeCell ref="F685:F688"/>
    <mergeCell ref="G685:H688"/>
    <mergeCell ref="I685:K688"/>
    <mergeCell ref="L685:Q688"/>
    <mergeCell ref="R685:T688"/>
    <mergeCell ref="U685:W688"/>
    <mergeCell ref="C677:C680"/>
    <mergeCell ref="D677:D680"/>
    <mergeCell ref="E677:E680"/>
    <mergeCell ref="F677:F680"/>
    <mergeCell ref="G677:H680"/>
    <mergeCell ref="I677:K680"/>
    <mergeCell ref="L677:Q680"/>
    <mergeCell ref="R677:T680"/>
    <mergeCell ref="U677:W680"/>
    <mergeCell ref="C669:C672"/>
    <mergeCell ref="D669:D672"/>
    <mergeCell ref="E669:E672"/>
    <mergeCell ref="F669:F672"/>
    <mergeCell ref="G669:H672"/>
    <mergeCell ref="I669:K672"/>
    <mergeCell ref="L669:Q672"/>
    <mergeCell ref="R669:T672"/>
    <mergeCell ref="U669:W672"/>
    <mergeCell ref="C701:C704"/>
    <mergeCell ref="D701:D704"/>
    <mergeCell ref="E701:E704"/>
    <mergeCell ref="F701:F704"/>
    <mergeCell ref="G701:H704"/>
    <mergeCell ref="I701:K704"/>
    <mergeCell ref="L701:Q704"/>
    <mergeCell ref="R701:T704"/>
    <mergeCell ref="U701:W704"/>
    <mergeCell ref="C693:C696"/>
    <mergeCell ref="D693:D696"/>
    <mergeCell ref="E693:E696"/>
    <mergeCell ref="F693:F696"/>
    <mergeCell ref="G693:H696"/>
    <mergeCell ref="I693:K696"/>
    <mergeCell ref="L693:Q696"/>
    <mergeCell ref="R693:T696"/>
    <mergeCell ref="U693:W696"/>
    <mergeCell ref="E725:E728"/>
    <mergeCell ref="F725:F728"/>
    <mergeCell ref="G725:H728"/>
    <mergeCell ref="I725:K728"/>
    <mergeCell ref="L725:Q728"/>
    <mergeCell ref="R725:T728"/>
    <mergeCell ref="U725:W728"/>
    <mergeCell ref="C717:C720"/>
    <mergeCell ref="D717:D720"/>
    <mergeCell ref="E717:E720"/>
    <mergeCell ref="F717:F720"/>
    <mergeCell ref="G717:H720"/>
    <mergeCell ref="I717:K720"/>
    <mergeCell ref="L717:Q720"/>
    <mergeCell ref="R717:T720"/>
    <mergeCell ref="U717:W720"/>
    <mergeCell ref="E709:E712"/>
    <mergeCell ref="F709:F712"/>
    <mergeCell ref="G709:H712"/>
    <mergeCell ref="I709:K712"/>
    <mergeCell ref="L709:Q712"/>
    <mergeCell ref="R709:T712"/>
    <mergeCell ref="U709:W712"/>
    <mergeCell ref="C749:I752"/>
    <mergeCell ref="J749:M752"/>
    <mergeCell ref="N749:O752"/>
    <mergeCell ref="P749:Q752"/>
    <mergeCell ref="R749:S752"/>
    <mergeCell ref="T749:U752"/>
    <mergeCell ref="V749:Z752"/>
    <mergeCell ref="AA749:AC752"/>
    <mergeCell ref="AU749:AU752"/>
    <mergeCell ref="AV749:AV752"/>
    <mergeCell ref="C741:C744"/>
    <mergeCell ref="D741:D744"/>
    <mergeCell ref="E741:E744"/>
    <mergeCell ref="F741:F744"/>
    <mergeCell ref="G741:H744"/>
    <mergeCell ref="I741:K744"/>
    <mergeCell ref="L741:Q744"/>
    <mergeCell ref="R741:T744"/>
    <mergeCell ref="U741:W744"/>
    <mergeCell ref="X741:AC744"/>
    <mergeCell ref="AU741:AU744"/>
    <mergeCell ref="AV741:AV744"/>
    <mergeCell ref="C745:C748"/>
    <mergeCell ref="D745:D748"/>
    <mergeCell ref="E745:E748"/>
    <mergeCell ref="F745:F748"/>
    <mergeCell ref="G745:H748"/>
    <mergeCell ref="I745:K748"/>
    <mergeCell ref="L745:Q748"/>
    <mergeCell ref="R745:T748"/>
    <mergeCell ref="U745:W748"/>
    <mergeCell ref="X745:AC748"/>
    <mergeCell ref="X293:AC296"/>
    <mergeCell ref="AU293:AU296"/>
    <mergeCell ref="AV293:AV296"/>
    <mergeCell ref="C297:C300"/>
    <mergeCell ref="D297:D300"/>
    <mergeCell ref="E297:E300"/>
    <mergeCell ref="F297:F300"/>
    <mergeCell ref="G297:H300"/>
    <mergeCell ref="I297:K300"/>
    <mergeCell ref="L297:Q300"/>
    <mergeCell ref="R297:T300"/>
    <mergeCell ref="U297:W300"/>
    <mergeCell ref="X297:AC300"/>
    <mergeCell ref="AU297:AU300"/>
    <mergeCell ref="AV297:AV300"/>
    <mergeCell ref="X285:AC288"/>
    <mergeCell ref="AU285:AU288"/>
    <mergeCell ref="AV285:AV288"/>
    <mergeCell ref="C289:C292"/>
    <mergeCell ref="D289:D292"/>
    <mergeCell ref="E289:E292"/>
    <mergeCell ref="F289:F292"/>
    <mergeCell ref="G289:H292"/>
    <mergeCell ref="I289:K292"/>
    <mergeCell ref="L289:Q292"/>
    <mergeCell ref="R289:T292"/>
    <mergeCell ref="U289:W292"/>
    <mergeCell ref="X289:AC292"/>
    <mergeCell ref="AU289:AU292"/>
    <mergeCell ref="AV289:AV292"/>
    <mergeCell ref="R285:T288"/>
    <mergeCell ref="U285:W288"/>
    <mergeCell ref="X309:AC312"/>
    <mergeCell ref="AU309:AU312"/>
    <mergeCell ref="AV309:AV312"/>
    <mergeCell ref="C313:C316"/>
    <mergeCell ref="D313:D316"/>
    <mergeCell ref="E313:E316"/>
    <mergeCell ref="F313:F316"/>
    <mergeCell ref="G313:H316"/>
    <mergeCell ref="I313:K316"/>
    <mergeCell ref="L313:Q316"/>
    <mergeCell ref="R313:T316"/>
    <mergeCell ref="U313:W316"/>
    <mergeCell ref="X313:AC316"/>
    <mergeCell ref="AU313:AU316"/>
    <mergeCell ref="AV313:AV316"/>
    <mergeCell ref="X301:AC304"/>
    <mergeCell ref="AU301:AU304"/>
    <mergeCell ref="AV301:AV304"/>
    <mergeCell ref="C305:C308"/>
    <mergeCell ref="D305:D308"/>
    <mergeCell ref="E305:E308"/>
    <mergeCell ref="F305:F308"/>
    <mergeCell ref="G305:H308"/>
    <mergeCell ref="I305:K308"/>
    <mergeCell ref="L305:Q308"/>
    <mergeCell ref="R305:T308"/>
    <mergeCell ref="U305:W308"/>
    <mergeCell ref="X305:AC308"/>
    <mergeCell ref="AU305:AU308"/>
    <mergeCell ref="AV305:AV308"/>
    <mergeCell ref="C301:C304"/>
    <mergeCell ref="D301:D304"/>
    <mergeCell ref="X325:AC328"/>
    <mergeCell ref="AU325:AU328"/>
    <mergeCell ref="AV325:AV328"/>
    <mergeCell ref="C329:C332"/>
    <mergeCell ref="D329:D332"/>
    <mergeCell ref="E329:E332"/>
    <mergeCell ref="F329:F332"/>
    <mergeCell ref="G329:H332"/>
    <mergeCell ref="I329:K332"/>
    <mergeCell ref="L329:Q332"/>
    <mergeCell ref="R329:T332"/>
    <mergeCell ref="U329:W332"/>
    <mergeCell ref="X329:AC332"/>
    <mergeCell ref="AU329:AU332"/>
    <mergeCell ref="AV329:AV332"/>
    <mergeCell ref="X317:AC320"/>
    <mergeCell ref="AU317:AU320"/>
    <mergeCell ref="AV317:AV320"/>
    <mergeCell ref="C321:C324"/>
    <mergeCell ref="D321:D324"/>
    <mergeCell ref="E321:E324"/>
    <mergeCell ref="F321:F324"/>
    <mergeCell ref="G321:H324"/>
    <mergeCell ref="I321:K324"/>
    <mergeCell ref="L321:Q324"/>
    <mergeCell ref="R321:T324"/>
    <mergeCell ref="U321:W324"/>
    <mergeCell ref="X321:AC324"/>
    <mergeCell ref="AU321:AU324"/>
    <mergeCell ref="AV321:AV324"/>
    <mergeCell ref="C325:C328"/>
    <mergeCell ref="D325:D328"/>
    <mergeCell ref="X341:AC344"/>
    <mergeCell ref="AU341:AU344"/>
    <mergeCell ref="AV341:AV344"/>
    <mergeCell ref="C345:C348"/>
    <mergeCell ref="D345:D348"/>
    <mergeCell ref="E345:E348"/>
    <mergeCell ref="F345:F348"/>
    <mergeCell ref="G345:H348"/>
    <mergeCell ref="I345:K348"/>
    <mergeCell ref="L345:Q348"/>
    <mergeCell ref="R345:T348"/>
    <mergeCell ref="U345:W348"/>
    <mergeCell ref="X345:AC348"/>
    <mergeCell ref="AU345:AU348"/>
    <mergeCell ref="AV345:AV348"/>
    <mergeCell ref="X333:AC336"/>
    <mergeCell ref="AU333:AU336"/>
    <mergeCell ref="AV333:AV336"/>
    <mergeCell ref="C337:C340"/>
    <mergeCell ref="D337:D340"/>
    <mergeCell ref="E337:E340"/>
    <mergeCell ref="F337:F340"/>
    <mergeCell ref="G337:H340"/>
    <mergeCell ref="I337:K340"/>
    <mergeCell ref="L337:Q340"/>
    <mergeCell ref="R337:T340"/>
    <mergeCell ref="U337:W340"/>
    <mergeCell ref="X337:AC340"/>
    <mergeCell ref="AU337:AU340"/>
    <mergeCell ref="AV337:AV340"/>
    <mergeCell ref="X357:AC360"/>
    <mergeCell ref="AU357:AU360"/>
    <mergeCell ref="AV357:AV360"/>
    <mergeCell ref="C361:C364"/>
    <mergeCell ref="D361:D364"/>
    <mergeCell ref="E361:E364"/>
    <mergeCell ref="F361:F364"/>
    <mergeCell ref="G361:H364"/>
    <mergeCell ref="I361:K364"/>
    <mergeCell ref="L361:Q364"/>
    <mergeCell ref="R361:T364"/>
    <mergeCell ref="U361:W364"/>
    <mergeCell ref="X361:AC364"/>
    <mergeCell ref="AU361:AU364"/>
    <mergeCell ref="AV361:AV364"/>
    <mergeCell ref="X349:AC352"/>
    <mergeCell ref="AU349:AU352"/>
    <mergeCell ref="AV349:AV352"/>
    <mergeCell ref="C353:C356"/>
    <mergeCell ref="D353:D356"/>
    <mergeCell ref="E353:E356"/>
    <mergeCell ref="F353:F356"/>
    <mergeCell ref="G353:H356"/>
    <mergeCell ref="I353:K356"/>
    <mergeCell ref="L353:Q356"/>
    <mergeCell ref="R353:T356"/>
    <mergeCell ref="U353:W356"/>
    <mergeCell ref="X353:AC356"/>
    <mergeCell ref="AU353:AU356"/>
    <mergeCell ref="AV353:AV356"/>
    <mergeCell ref="C349:C352"/>
    <mergeCell ref="D349:D352"/>
    <mergeCell ref="X373:AC376"/>
    <mergeCell ref="AU373:AU376"/>
    <mergeCell ref="AV373:AV376"/>
    <mergeCell ref="C377:C380"/>
    <mergeCell ref="D377:D380"/>
    <mergeCell ref="E377:E380"/>
    <mergeCell ref="F377:F380"/>
    <mergeCell ref="G377:H380"/>
    <mergeCell ref="I377:K380"/>
    <mergeCell ref="L377:Q380"/>
    <mergeCell ref="R377:T380"/>
    <mergeCell ref="U377:W380"/>
    <mergeCell ref="X377:AC380"/>
    <mergeCell ref="AU377:AU380"/>
    <mergeCell ref="AV377:AV380"/>
    <mergeCell ref="X365:AC368"/>
    <mergeCell ref="AU365:AU368"/>
    <mergeCell ref="AV365:AV368"/>
    <mergeCell ref="C369:C372"/>
    <mergeCell ref="D369:D372"/>
    <mergeCell ref="E369:E372"/>
    <mergeCell ref="F369:F372"/>
    <mergeCell ref="G369:H372"/>
    <mergeCell ref="I369:K372"/>
    <mergeCell ref="L369:Q372"/>
    <mergeCell ref="R369:T372"/>
    <mergeCell ref="U369:W372"/>
    <mergeCell ref="X369:AC372"/>
    <mergeCell ref="AU369:AU372"/>
    <mergeCell ref="AV369:AV372"/>
    <mergeCell ref="C373:C376"/>
    <mergeCell ref="D373:D376"/>
    <mergeCell ref="X389:AC392"/>
    <mergeCell ref="AU389:AU392"/>
    <mergeCell ref="AV389:AV392"/>
    <mergeCell ref="C393:C396"/>
    <mergeCell ref="D393:D396"/>
    <mergeCell ref="E393:E396"/>
    <mergeCell ref="F393:F396"/>
    <mergeCell ref="G393:H396"/>
    <mergeCell ref="I393:K396"/>
    <mergeCell ref="L393:Q396"/>
    <mergeCell ref="R393:T396"/>
    <mergeCell ref="U393:W396"/>
    <mergeCell ref="X393:AC396"/>
    <mergeCell ref="AU393:AU396"/>
    <mergeCell ref="AV393:AV396"/>
    <mergeCell ref="X381:AC384"/>
    <mergeCell ref="AU381:AU384"/>
    <mergeCell ref="AV381:AV384"/>
    <mergeCell ref="C385:C388"/>
    <mergeCell ref="D385:D388"/>
    <mergeCell ref="E385:E388"/>
    <mergeCell ref="F385:F388"/>
    <mergeCell ref="G385:H388"/>
    <mergeCell ref="I385:K388"/>
    <mergeCell ref="L385:Q388"/>
    <mergeCell ref="R385:T388"/>
    <mergeCell ref="U385:W388"/>
    <mergeCell ref="X385:AC388"/>
    <mergeCell ref="AU385:AU388"/>
    <mergeCell ref="AV385:AV388"/>
    <mergeCell ref="X405:AC408"/>
    <mergeCell ref="AU405:AU408"/>
    <mergeCell ref="AV405:AV408"/>
    <mergeCell ref="C409:C412"/>
    <mergeCell ref="D409:D412"/>
    <mergeCell ref="E409:E412"/>
    <mergeCell ref="F409:F412"/>
    <mergeCell ref="G409:H412"/>
    <mergeCell ref="I409:K412"/>
    <mergeCell ref="L409:Q412"/>
    <mergeCell ref="R409:T412"/>
    <mergeCell ref="U409:W412"/>
    <mergeCell ref="X409:AC412"/>
    <mergeCell ref="AU409:AU412"/>
    <mergeCell ref="AV409:AV412"/>
    <mergeCell ref="X397:AC400"/>
    <mergeCell ref="AU397:AU400"/>
    <mergeCell ref="AV397:AV400"/>
    <mergeCell ref="C401:C404"/>
    <mergeCell ref="D401:D404"/>
    <mergeCell ref="E401:E404"/>
    <mergeCell ref="F401:F404"/>
    <mergeCell ref="G401:H404"/>
    <mergeCell ref="I401:K404"/>
    <mergeCell ref="L401:Q404"/>
    <mergeCell ref="R401:T404"/>
    <mergeCell ref="U401:W404"/>
    <mergeCell ref="X401:AC404"/>
    <mergeCell ref="AU401:AU404"/>
    <mergeCell ref="AV401:AV404"/>
    <mergeCell ref="C397:C400"/>
    <mergeCell ref="D397:D400"/>
    <mergeCell ref="X421:AC424"/>
    <mergeCell ref="AU421:AU424"/>
    <mergeCell ref="AV421:AV424"/>
    <mergeCell ref="C425:C428"/>
    <mergeCell ref="D425:D428"/>
    <mergeCell ref="E425:E428"/>
    <mergeCell ref="F425:F428"/>
    <mergeCell ref="G425:H428"/>
    <mergeCell ref="I425:K428"/>
    <mergeCell ref="L425:Q428"/>
    <mergeCell ref="R425:T428"/>
    <mergeCell ref="U425:W428"/>
    <mergeCell ref="X425:AC428"/>
    <mergeCell ref="AU425:AU428"/>
    <mergeCell ref="AV425:AV428"/>
    <mergeCell ref="X413:AC416"/>
    <mergeCell ref="AU413:AU416"/>
    <mergeCell ref="AV413:AV416"/>
    <mergeCell ref="C417:C420"/>
    <mergeCell ref="D417:D420"/>
    <mergeCell ref="E417:E420"/>
    <mergeCell ref="F417:F420"/>
    <mergeCell ref="G417:H420"/>
    <mergeCell ref="I417:K420"/>
    <mergeCell ref="L417:Q420"/>
    <mergeCell ref="R417:T420"/>
    <mergeCell ref="U417:W420"/>
    <mergeCell ref="X417:AC420"/>
    <mergeCell ref="AU417:AU420"/>
    <mergeCell ref="AV417:AV420"/>
    <mergeCell ref="C421:C424"/>
    <mergeCell ref="D421:D424"/>
    <mergeCell ref="X437:AC440"/>
    <mergeCell ref="AU437:AU440"/>
    <mergeCell ref="AV437:AV440"/>
    <mergeCell ref="C441:C444"/>
    <mergeCell ref="D441:D444"/>
    <mergeCell ref="E441:E444"/>
    <mergeCell ref="F441:F444"/>
    <mergeCell ref="G441:H444"/>
    <mergeCell ref="I441:K444"/>
    <mergeCell ref="L441:Q444"/>
    <mergeCell ref="R441:T444"/>
    <mergeCell ref="U441:W444"/>
    <mergeCell ref="X441:AC444"/>
    <mergeCell ref="AU441:AU444"/>
    <mergeCell ref="AV441:AV444"/>
    <mergeCell ref="X429:AC432"/>
    <mergeCell ref="AU429:AU432"/>
    <mergeCell ref="AV429:AV432"/>
    <mergeCell ref="C433:C436"/>
    <mergeCell ref="D433:D436"/>
    <mergeCell ref="E433:E436"/>
    <mergeCell ref="F433:F436"/>
    <mergeCell ref="G433:H436"/>
    <mergeCell ref="I433:K436"/>
    <mergeCell ref="L433:Q436"/>
    <mergeCell ref="R433:T436"/>
    <mergeCell ref="U433:W436"/>
    <mergeCell ref="X433:AC436"/>
    <mergeCell ref="AU433:AU436"/>
    <mergeCell ref="AV433:AV436"/>
    <mergeCell ref="X453:AC456"/>
    <mergeCell ref="AU453:AU456"/>
    <mergeCell ref="AV453:AV456"/>
    <mergeCell ref="C457:C460"/>
    <mergeCell ref="D457:D460"/>
    <mergeCell ref="E457:E460"/>
    <mergeCell ref="F457:F460"/>
    <mergeCell ref="G457:H460"/>
    <mergeCell ref="I457:K460"/>
    <mergeCell ref="L457:Q460"/>
    <mergeCell ref="R457:T460"/>
    <mergeCell ref="U457:W460"/>
    <mergeCell ref="X457:AC460"/>
    <mergeCell ref="AU457:AU460"/>
    <mergeCell ref="AV457:AV460"/>
    <mergeCell ref="X445:AC448"/>
    <mergeCell ref="AU445:AU448"/>
    <mergeCell ref="AV445:AV448"/>
    <mergeCell ref="C449:C452"/>
    <mergeCell ref="D449:D452"/>
    <mergeCell ref="E449:E452"/>
    <mergeCell ref="F449:F452"/>
    <mergeCell ref="G449:H452"/>
    <mergeCell ref="I449:K452"/>
    <mergeCell ref="L449:Q452"/>
    <mergeCell ref="R449:T452"/>
    <mergeCell ref="U449:W452"/>
    <mergeCell ref="X449:AC452"/>
    <mergeCell ref="AU449:AU452"/>
    <mergeCell ref="AV449:AV452"/>
    <mergeCell ref="C445:C448"/>
    <mergeCell ref="D445:D448"/>
    <mergeCell ref="X469:AC472"/>
    <mergeCell ref="AU469:AU472"/>
    <mergeCell ref="AV469:AV472"/>
    <mergeCell ref="C473:C476"/>
    <mergeCell ref="D473:D476"/>
    <mergeCell ref="E473:E476"/>
    <mergeCell ref="F473:F476"/>
    <mergeCell ref="G473:H476"/>
    <mergeCell ref="I473:K476"/>
    <mergeCell ref="L473:Q476"/>
    <mergeCell ref="R473:T476"/>
    <mergeCell ref="U473:W476"/>
    <mergeCell ref="X473:AC476"/>
    <mergeCell ref="AU473:AU476"/>
    <mergeCell ref="AV473:AV476"/>
    <mergeCell ref="X461:AC464"/>
    <mergeCell ref="AU461:AU464"/>
    <mergeCell ref="AV461:AV464"/>
    <mergeCell ref="C465:C468"/>
    <mergeCell ref="D465:D468"/>
    <mergeCell ref="E465:E468"/>
    <mergeCell ref="F465:F468"/>
    <mergeCell ref="G465:H468"/>
    <mergeCell ref="I465:K468"/>
    <mergeCell ref="L465:Q468"/>
    <mergeCell ref="R465:T468"/>
    <mergeCell ref="U465:W468"/>
    <mergeCell ref="X465:AC468"/>
    <mergeCell ref="AU465:AU468"/>
    <mergeCell ref="AV465:AV468"/>
    <mergeCell ref="C469:C472"/>
    <mergeCell ref="D469:D472"/>
    <mergeCell ref="X485:AC488"/>
    <mergeCell ref="AU485:AU488"/>
    <mergeCell ref="AV485:AV488"/>
    <mergeCell ref="C489:C492"/>
    <mergeCell ref="D489:D492"/>
    <mergeCell ref="E489:E492"/>
    <mergeCell ref="F489:F492"/>
    <mergeCell ref="G489:H492"/>
    <mergeCell ref="I489:K492"/>
    <mergeCell ref="L489:Q492"/>
    <mergeCell ref="R489:T492"/>
    <mergeCell ref="U489:W492"/>
    <mergeCell ref="X489:AC492"/>
    <mergeCell ref="AU489:AU492"/>
    <mergeCell ref="AV489:AV492"/>
    <mergeCell ref="X477:AC480"/>
    <mergeCell ref="AU477:AU480"/>
    <mergeCell ref="AV477:AV480"/>
    <mergeCell ref="C481:C484"/>
    <mergeCell ref="D481:D484"/>
    <mergeCell ref="E481:E484"/>
    <mergeCell ref="F481:F484"/>
    <mergeCell ref="G481:H484"/>
    <mergeCell ref="I481:K484"/>
    <mergeCell ref="L481:Q484"/>
    <mergeCell ref="R481:T484"/>
    <mergeCell ref="U481:W484"/>
    <mergeCell ref="X481:AC484"/>
    <mergeCell ref="AU481:AU484"/>
    <mergeCell ref="AV481:AV484"/>
    <mergeCell ref="X501:AC504"/>
    <mergeCell ref="AU501:AU504"/>
    <mergeCell ref="AV501:AV504"/>
    <mergeCell ref="C505:C508"/>
    <mergeCell ref="D505:D508"/>
    <mergeCell ref="E505:E508"/>
    <mergeCell ref="F505:F508"/>
    <mergeCell ref="G505:H508"/>
    <mergeCell ref="I505:K508"/>
    <mergeCell ref="L505:Q508"/>
    <mergeCell ref="R505:T508"/>
    <mergeCell ref="U505:W508"/>
    <mergeCell ref="X505:AC508"/>
    <mergeCell ref="AU505:AU508"/>
    <mergeCell ref="AV505:AV508"/>
    <mergeCell ref="X493:AC496"/>
    <mergeCell ref="AU493:AU496"/>
    <mergeCell ref="AV493:AV496"/>
    <mergeCell ref="C497:C500"/>
    <mergeCell ref="D497:D500"/>
    <mergeCell ref="E497:E500"/>
    <mergeCell ref="F497:F500"/>
    <mergeCell ref="G497:H500"/>
    <mergeCell ref="I497:K500"/>
    <mergeCell ref="L497:Q500"/>
    <mergeCell ref="R497:T500"/>
    <mergeCell ref="U497:W500"/>
    <mergeCell ref="X497:AC500"/>
    <mergeCell ref="AU497:AU500"/>
    <mergeCell ref="AV497:AV500"/>
    <mergeCell ref="C493:C496"/>
    <mergeCell ref="D493:D496"/>
    <mergeCell ref="X517:AC520"/>
    <mergeCell ref="AU517:AU520"/>
    <mergeCell ref="AV517:AV520"/>
    <mergeCell ref="C521:C524"/>
    <mergeCell ref="D521:D524"/>
    <mergeCell ref="E521:E524"/>
    <mergeCell ref="F521:F524"/>
    <mergeCell ref="G521:H524"/>
    <mergeCell ref="I521:K524"/>
    <mergeCell ref="L521:Q524"/>
    <mergeCell ref="R521:T524"/>
    <mergeCell ref="U521:W524"/>
    <mergeCell ref="X521:AC524"/>
    <mergeCell ref="AU521:AU524"/>
    <mergeCell ref="AV521:AV524"/>
    <mergeCell ref="X509:AC512"/>
    <mergeCell ref="AU509:AU512"/>
    <mergeCell ref="AV509:AV512"/>
    <mergeCell ref="C513:C516"/>
    <mergeCell ref="D513:D516"/>
    <mergeCell ref="E513:E516"/>
    <mergeCell ref="F513:F516"/>
    <mergeCell ref="G513:H516"/>
    <mergeCell ref="I513:K516"/>
    <mergeCell ref="L513:Q516"/>
    <mergeCell ref="R513:T516"/>
    <mergeCell ref="U513:W516"/>
    <mergeCell ref="X513:AC516"/>
    <mergeCell ref="AU513:AU516"/>
    <mergeCell ref="AV513:AV516"/>
    <mergeCell ref="C517:C520"/>
    <mergeCell ref="D517:D520"/>
    <mergeCell ref="X533:AC536"/>
    <mergeCell ref="AU533:AU536"/>
    <mergeCell ref="AV533:AV536"/>
    <mergeCell ref="C537:C540"/>
    <mergeCell ref="D537:D540"/>
    <mergeCell ref="E537:E540"/>
    <mergeCell ref="F537:F540"/>
    <mergeCell ref="G537:H540"/>
    <mergeCell ref="I537:K540"/>
    <mergeCell ref="L537:Q540"/>
    <mergeCell ref="R537:T540"/>
    <mergeCell ref="U537:W540"/>
    <mergeCell ref="X537:AC540"/>
    <mergeCell ref="AU537:AU540"/>
    <mergeCell ref="AV537:AV540"/>
    <mergeCell ref="X525:AC528"/>
    <mergeCell ref="AU525:AU528"/>
    <mergeCell ref="AV525:AV528"/>
    <mergeCell ref="C529:C532"/>
    <mergeCell ref="D529:D532"/>
    <mergeCell ref="E529:E532"/>
    <mergeCell ref="F529:F532"/>
    <mergeCell ref="G529:H532"/>
    <mergeCell ref="I529:K532"/>
    <mergeCell ref="L529:Q532"/>
    <mergeCell ref="R529:T532"/>
    <mergeCell ref="U529:W532"/>
    <mergeCell ref="X529:AC532"/>
    <mergeCell ref="AU529:AU532"/>
    <mergeCell ref="AV529:AV532"/>
    <mergeCell ref="X549:AC552"/>
    <mergeCell ref="AU549:AU552"/>
    <mergeCell ref="AV549:AV552"/>
    <mergeCell ref="C553:C556"/>
    <mergeCell ref="D553:D556"/>
    <mergeCell ref="E553:E556"/>
    <mergeCell ref="F553:F556"/>
    <mergeCell ref="G553:H556"/>
    <mergeCell ref="I553:K556"/>
    <mergeCell ref="L553:Q556"/>
    <mergeCell ref="R553:T556"/>
    <mergeCell ref="U553:W556"/>
    <mergeCell ref="X553:AC556"/>
    <mergeCell ref="AU553:AU556"/>
    <mergeCell ref="AV553:AV556"/>
    <mergeCell ref="X541:AC544"/>
    <mergeCell ref="AU541:AU544"/>
    <mergeCell ref="AV541:AV544"/>
    <mergeCell ref="C545:C548"/>
    <mergeCell ref="D545:D548"/>
    <mergeCell ref="E545:E548"/>
    <mergeCell ref="F545:F548"/>
    <mergeCell ref="G545:H548"/>
    <mergeCell ref="I545:K548"/>
    <mergeCell ref="L545:Q548"/>
    <mergeCell ref="R545:T548"/>
    <mergeCell ref="U545:W548"/>
    <mergeCell ref="X545:AC548"/>
    <mergeCell ref="AU545:AU548"/>
    <mergeCell ref="AV545:AV548"/>
    <mergeCell ref="C541:C544"/>
    <mergeCell ref="D541:D544"/>
    <mergeCell ref="X565:AC568"/>
    <mergeCell ref="AU565:AU568"/>
    <mergeCell ref="AV565:AV568"/>
    <mergeCell ref="C569:C572"/>
    <mergeCell ref="D569:D572"/>
    <mergeCell ref="E569:E572"/>
    <mergeCell ref="F569:F572"/>
    <mergeCell ref="G569:H572"/>
    <mergeCell ref="I569:K572"/>
    <mergeCell ref="L569:Q572"/>
    <mergeCell ref="R569:T572"/>
    <mergeCell ref="U569:W572"/>
    <mergeCell ref="X569:AC572"/>
    <mergeCell ref="AU569:AU572"/>
    <mergeCell ref="AV569:AV572"/>
    <mergeCell ref="X557:AC560"/>
    <mergeCell ref="AU557:AU560"/>
    <mergeCell ref="AV557:AV560"/>
    <mergeCell ref="C561:C564"/>
    <mergeCell ref="D561:D564"/>
    <mergeCell ref="E561:E564"/>
    <mergeCell ref="F561:F564"/>
    <mergeCell ref="G561:H564"/>
    <mergeCell ref="I561:K564"/>
    <mergeCell ref="L561:Q564"/>
    <mergeCell ref="R561:T564"/>
    <mergeCell ref="U561:W564"/>
    <mergeCell ref="X561:AC564"/>
    <mergeCell ref="AU561:AU564"/>
    <mergeCell ref="AV561:AV564"/>
    <mergeCell ref="C565:C568"/>
    <mergeCell ref="D565:D568"/>
    <mergeCell ref="X581:AC584"/>
    <mergeCell ref="AU581:AU584"/>
    <mergeCell ref="AV581:AV584"/>
    <mergeCell ref="C585:C588"/>
    <mergeCell ref="D585:D588"/>
    <mergeCell ref="E585:E588"/>
    <mergeCell ref="F585:F588"/>
    <mergeCell ref="G585:H588"/>
    <mergeCell ref="I585:K588"/>
    <mergeCell ref="L585:Q588"/>
    <mergeCell ref="R585:T588"/>
    <mergeCell ref="U585:W588"/>
    <mergeCell ref="X585:AC588"/>
    <mergeCell ref="AU585:AU588"/>
    <mergeCell ref="AV585:AV588"/>
    <mergeCell ref="X573:AC576"/>
    <mergeCell ref="AU573:AU576"/>
    <mergeCell ref="AV573:AV576"/>
    <mergeCell ref="C577:C580"/>
    <mergeCell ref="D577:D580"/>
    <mergeCell ref="E577:E580"/>
    <mergeCell ref="F577:F580"/>
    <mergeCell ref="G577:H580"/>
    <mergeCell ref="I577:K580"/>
    <mergeCell ref="L577:Q580"/>
    <mergeCell ref="R577:T580"/>
    <mergeCell ref="U577:W580"/>
    <mergeCell ref="X577:AC580"/>
    <mergeCell ref="AU577:AU580"/>
    <mergeCell ref="AV577:AV580"/>
    <mergeCell ref="X597:AC600"/>
    <mergeCell ref="AU597:AU600"/>
    <mergeCell ref="AV597:AV600"/>
    <mergeCell ref="C601:C604"/>
    <mergeCell ref="D601:D604"/>
    <mergeCell ref="E601:E604"/>
    <mergeCell ref="F601:F604"/>
    <mergeCell ref="G601:H604"/>
    <mergeCell ref="I601:K604"/>
    <mergeCell ref="L601:Q604"/>
    <mergeCell ref="R601:T604"/>
    <mergeCell ref="U601:W604"/>
    <mergeCell ref="X601:AC604"/>
    <mergeCell ref="AU601:AU604"/>
    <mergeCell ref="AV601:AV604"/>
    <mergeCell ref="X589:AC592"/>
    <mergeCell ref="AU589:AU592"/>
    <mergeCell ref="AV589:AV592"/>
    <mergeCell ref="C593:C596"/>
    <mergeCell ref="D593:D596"/>
    <mergeCell ref="E593:E596"/>
    <mergeCell ref="F593:F596"/>
    <mergeCell ref="G593:H596"/>
    <mergeCell ref="I593:K596"/>
    <mergeCell ref="L593:Q596"/>
    <mergeCell ref="R593:T596"/>
    <mergeCell ref="U593:W596"/>
    <mergeCell ref="X593:AC596"/>
    <mergeCell ref="AU593:AU596"/>
    <mergeCell ref="AV593:AV596"/>
    <mergeCell ref="C589:C592"/>
    <mergeCell ref="D589:D592"/>
    <mergeCell ref="X613:AC616"/>
    <mergeCell ref="AU613:AU616"/>
    <mergeCell ref="AV613:AV616"/>
    <mergeCell ref="C617:C620"/>
    <mergeCell ref="D617:D620"/>
    <mergeCell ref="E617:E620"/>
    <mergeCell ref="F617:F620"/>
    <mergeCell ref="G617:H620"/>
    <mergeCell ref="I617:K620"/>
    <mergeCell ref="L617:Q620"/>
    <mergeCell ref="R617:T620"/>
    <mergeCell ref="U617:W620"/>
    <mergeCell ref="X617:AC620"/>
    <mergeCell ref="AU617:AU620"/>
    <mergeCell ref="AV617:AV620"/>
    <mergeCell ref="X605:AC608"/>
    <mergeCell ref="AU605:AU608"/>
    <mergeCell ref="AV605:AV608"/>
    <mergeCell ref="C609:C612"/>
    <mergeCell ref="D609:D612"/>
    <mergeCell ref="E609:E612"/>
    <mergeCell ref="F609:F612"/>
    <mergeCell ref="G609:H612"/>
    <mergeCell ref="I609:K612"/>
    <mergeCell ref="L609:Q612"/>
    <mergeCell ref="R609:T612"/>
    <mergeCell ref="U609:W612"/>
    <mergeCell ref="X609:AC612"/>
    <mergeCell ref="AU609:AU612"/>
    <mergeCell ref="AV609:AV612"/>
    <mergeCell ref="C613:C616"/>
    <mergeCell ref="D613:D616"/>
    <mergeCell ref="X629:AC632"/>
    <mergeCell ref="AU629:AU632"/>
    <mergeCell ref="AV629:AV632"/>
    <mergeCell ref="C633:C636"/>
    <mergeCell ref="D633:D636"/>
    <mergeCell ref="E633:E636"/>
    <mergeCell ref="F633:F636"/>
    <mergeCell ref="G633:H636"/>
    <mergeCell ref="I633:K636"/>
    <mergeCell ref="L633:Q636"/>
    <mergeCell ref="R633:T636"/>
    <mergeCell ref="U633:W636"/>
    <mergeCell ref="X633:AC636"/>
    <mergeCell ref="AU633:AU636"/>
    <mergeCell ref="AV633:AV636"/>
    <mergeCell ref="X621:AC624"/>
    <mergeCell ref="AU621:AU624"/>
    <mergeCell ref="AV621:AV624"/>
    <mergeCell ref="C625:C628"/>
    <mergeCell ref="D625:D628"/>
    <mergeCell ref="E625:E628"/>
    <mergeCell ref="F625:F628"/>
    <mergeCell ref="G625:H628"/>
    <mergeCell ref="I625:K628"/>
    <mergeCell ref="L625:Q628"/>
    <mergeCell ref="R625:T628"/>
    <mergeCell ref="U625:W628"/>
    <mergeCell ref="X625:AC628"/>
    <mergeCell ref="AU625:AU628"/>
    <mergeCell ref="AV625:AV628"/>
    <mergeCell ref="X645:AC648"/>
    <mergeCell ref="AU645:AU648"/>
    <mergeCell ref="AV645:AV648"/>
    <mergeCell ref="C649:C652"/>
    <mergeCell ref="D649:D652"/>
    <mergeCell ref="E649:E652"/>
    <mergeCell ref="F649:F652"/>
    <mergeCell ref="G649:H652"/>
    <mergeCell ref="I649:K652"/>
    <mergeCell ref="L649:Q652"/>
    <mergeCell ref="R649:T652"/>
    <mergeCell ref="U649:W652"/>
    <mergeCell ref="X649:AC652"/>
    <mergeCell ref="AU649:AU652"/>
    <mergeCell ref="AV649:AV652"/>
    <mergeCell ref="X637:AC640"/>
    <mergeCell ref="AU637:AU640"/>
    <mergeCell ref="AV637:AV640"/>
    <mergeCell ref="C641:C644"/>
    <mergeCell ref="D641:D644"/>
    <mergeCell ref="E641:E644"/>
    <mergeCell ref="F641:F644"/>
    <mergeCell ref="G641:H644"/>
    <mergeCell ref="I641:K644"/>
    <mergeCell ref="L641:Q644"/>
    <mergeCell ref="R641:T644"/>
    <mergeCell ref="U641:W644"/>
    <mergeCell ref="X641:AC644"/>
    <mergeCell ref="AU641:AU644"/>
    <mergeCell ref="AV641:AV644"/>
    <mergeCell ref="C637:C640"/>
    <mergeCell ref="D637:D640"/>
    <mergeCell ref="X661:AC664"/>
    <mergeCell ref="AU661:AU664"/>
    <mergeCell ref="AV661:AV664"/>
    <mergeCell ref="C665:C668"/>
    <mergeCell ref="D665:D668"/>
    <mergeCell ref="E665:E668"/>
    <mergeCell ref="F665:F668"/>
    <mergeCell ref="G665:H668"/>
    <mergeCell ref="I665:K668"/>
    <mergeCell ref="L665:Q668"/>
    <mergeCell ref="R665:T668"/>
    <mergeCell ref="U665:W668"/>
    <mergeCell ref="X665:AC668"/>
    <mergeCell ref="AU665:AU668"/>
    <mergeCell ref="AV665:AV668"/>
    <mergeCell ref="X653:AC656"/>
    <mergeCell ref="AU653:AU656"/>
    <mergeCell ref="AV653:AV656"/>
    <mergeCell ref="C657:C660"/>
    <mergeCell ref="D657:D660"/>
    <mergeCell ref="E657:E660"/>
    <mergeCell ref="F657:F660"/>
    <mergeCell ref="G657:H660"/>
    <mergeCell ref="I657:K660"/>
    <mergeCell ref="L657:Q660"/>
    <mergeCell ref="R657:T660"/>
    <mergeCell ref="U657:W660"/>
    <mergeCell ref="X657:AC660"/>
    <mergeCell ref="AU657:AU660"/>
    <mergeCell ref="AV657:AV660"/>
    <mergeCell ref="C661:C664"/>
    <mergeCell ref="D661:D664"/>
    <mergeCell ref="X677:AC680"/>
    <mergeCell ref="AU677:AU680"/>
    <mergeCell ref="AV677:AV680"/>
    <mergeCell ref="C681:C684"/>
    <mergeCell ref="D681:D684"/>
    <mergeCell ref="E681:E684"/>
    <mergeCell ref="F681:F684"/>
    <mergeCell ref="G681:H684"/>
    <mergeCell ref="I681:K684"/>
    <mergeCell ref="L681:Q684"/>
    <mergeCell ref="R681:T684"/>
    <mergeCell ref="U681:W684"/>
    <mergeCell ref="X681:AC684"/>
    <mergeCell ref="AU681:AU684"/>
    <mergeCell ref="AV681:AV684"/>
    <mergeCell ref="X669:AC672"/>
    <mergeCell ref="AU669:AU672"/>
    <mergeCell ref="AV669:AV672"/>
    <mergeCell ref="C673:C676"/>
    <mergeCell ref="D673:D676"/>
    <mergeCell ref="E673:E676"/>
    <mergeCell ref="F673:F676"/>
    <mergeCell ref="G673:H676"/>
    <mergeCell ref="I673:K676"/>
    <mergeCell ref="L673:Q676"/>
    <mergeCell ref="R673:T676"/>
    <mergeCell ref="U673:W676"/>
    <mergeCell ref="X673:AC676"/>
    <mergeCell ref="AU673:AU676"/>
    <mergeCell ref="AV673:AV676"/>
    <mergeCell ref="X693:AC696"/>
    <mergeCell ref="AU693:AU696"/>
    <mergeCell ref="AV693:AV696"/>
    <mergeCell ref="C697:C700"/>
    <mergeCell ref="D697:D700"/>
    <mergeCell ref="E697:E700"/>
    <mergeCell ref="F697:F700"/>
    <mergeCell ref="G697:H700"/>
    <mergeCell ref="I697:K700"/>
    <mergeCell ref="L697:Q700"/>
    <mergeCell ref="R697:T700"/>
    <mergeCell ref="U697:W700"/>
    <mergeCell ref="X697:AC700"/>
    <mergeCell ref="AU697:AU700"/>
    <mergeCell ref="AV697:AV700"/>
    <mergeCell ref="X685:AC688"/>
    <mergeCell ref="AU685:AU688"/>
    <mergeCell ref="AV685:AV688"/>
    <mergeCell ref="C689:C692"/>
    <mergeCell ref="D689:D692"/>
    <mergeCell ref="E689:E692"/>
    <mergeCell ref="F689:F692"/>
    <mergeCell ref="G689:H692"/>
    <mergeCell ref="I689:K692"/>
    <mergeCell ref="L689:Q692"/>
    <mergeCell ref="R689:T692"/>
    <mergeCell ref="U689:W692"/>
    <mergeCell ref="X689:AC692"/>
    <mergeCell ref="AU689:AU692"/>
    <mergeCell ref="AV689:AV692"/>
    <mergeCell ref="C685:C688"/>
    <mergeCell ref="D685:D688"/>
    <mergeCell ref="X709:AC712"/>
    <mergeCell ref="AU709:AU712"/>
    <mergeCell ref="AV709:AV712"/>
    <mergeCell ref="C713:C716"/>
    <mergeCell ref="D713:D716"/>
    <mergeCell ref="E713:E716"/>
    <mergeCell ref="F713:F716"/>
    <mergeCell ref="G713:H716"/>
    <mergeCell ref="I713:K716"/>
    <mergeCell ref="L713:Q716"/>
    <mergeCell ref="R713:T716"/>
    <mergeCell ref="U713:W716"/>
    <mergeCell ref="X713:AC716"/>
    <mergeCell ref="AU713:AU716"/>
    <mergeCell ref="AV713:AV716"/>
    <mergeCell ref="X701:AC704"/>
    <mergeCell ref="AU701:AU704"/>
    <mergeCell ref="AV701:AV704"/>
    <mergeCell ref="C705:C708"/>
    <mergeCell ref="D705:D708"/>
    <mergeCell ref="E705:E708"/>
    <mergeCell ref="F705:F708"/>
    <mergeCell ref="G705:H708"/>
    <mergeCell ref="I705:K708"/>
    <mergeCell ref="L705:Q708"/>
    <mergeCell ref="R705:T708"/>
    <mergeCell ref="U705:W708"/>
    <mergeCell ref="X705:AC708"/>
    <mergeCell ref="AU705:AU708"/>
    <mergeCell ref="AV705:AV708"/>
    <mergeCell ref="C709:C712"/>
    <mergeCell ref="D709:D712"/>
    <mergeCell ref="X725:AC728"/>
    <mergeCell ref="AU725:AU728"/>
    <mergeCell ref="AV725:AV728"/>
    <mergeCell ref="C729:C732"/>
    <mergeCell ref="D729:D732"/>
    <mergeCell ref="E729:E732"/>
    <mergeCell ref="F729:F732"/>
    <mergeCell ref="G729:H732"/>
    <mergeCell ref="I729:K732"/>
    <mergeCell ref="L729:Q732"/>
    <mergeCell ref="R729:T732"/>
    <mergeCell ref="U729:W732"/>
    <mergeCell ref="X729:AC732"/>
    <mergeCell ref="AU729:AU732"/>
    <mergeCell ref="AV729:AV732"/>
    <mergeCell ref="X717:AC720"/>
    <mergeCell ref="AU717:AU720"/>
    <mergeCell ref="AV717:AV720"/>
    <mergeCell ref="C721:C724"/>
    <mergeCell ref="D721:D724"/>
    <mergeCell ref="E721:E724"/>
    <mergeCell ref="F721:F724"/>
    <mergeCell ref="G721:H724"/>
    <mergeCell ref="I721:K724"/>
    <mergeCell ref="L721:Q724"/>
    <mergeCell ref="R721:T724"/>
    <mergeCell ref="U721:W724"/>
    <mergeCell ref="X721:AC724"/>
    <mergeCell ref="AU721:AU724"/>
    <mergeCell ref="AV721:AV724"/>
    <mergeCell ref="C725:C728"/>
    <mergeCell ref="D725:D728"/>
    <mergeCell ref="AU745:AU748"/>
    <mergeCell ref="AV745:AV748"/>
    <mergeCell ref="X733:AC736"/>
    <mergeCell ref="AU733:AU736"/>
    <mergeCell ref="AV733:AV736"/>
    <mergeCell ref="C737:C740"/>
    <mergeCell ref="D737:D740"/>
    <mergeCell ref="E737:E740"/>
    <mergeCell ref="F737:F740"/>
    <mergeCell ref="G737:H740"/>
    <mergeCell ref="I737:K740"/>
    <mergeCell ref="L737:Q740"/>
    <mergeCell ref="R737:T740"/>
    <mergeCell ref="U737:W740"/>
    <mergeCell ref="X737:AC740"/>
    <mergeCell ref="AU737:AU740"/>
    <mergeCell ref="AV737:AV740"/>
    <mergeCell ref="C733:C736"/>
    <mergeCell ref="D733:D736"/>
    <mergeCell ref="E733:E736"/>
    <mergeCell ref="F733:F736"/>
    <mergeCell ref="G733:H736"/>
    <mergeCell ref="I733:K736"/>
    <mergeCell ref="L733:Q736"/>
    <mergeCell ref="R733:T736"/>
    <mergeCell ref="U733:W736"/>
  </mergeCells>
  <phoneticPr fontId="1"/>
  <conditionalFormatting sqref="L281">
    <cfRule type="expression" dxfId="491" priority="118">
      <formula>IF(L281="定",TRUE)</formula>
    </cfRule>
    <cfRule type="expression" dxfId="490" priority="119">
      <formula>IF(#REF!="×",TRUE)</formula>
    </cfRule>
    <cfRule type="expression" dxfId="489" priority="120">
      <formula>IF(L281=0,TRUE)</formula>
    </cfRule>
  </conditionalFormatting>
  <conditionalFormatting sqref="L285 L289 L293 L297 L301 L305 L309 L313 L317 L321 L325 L329 L333 L337 L341 L345 L433 L437 L441 L453 L457 L461 L465 L469 L481 L485 L489 L493 L497 L501 L505">
    <cfRule type="expression" dxfId="488" priority="115">
      <formula>IF(L285="定",TRUE)</formula>
    </cfRule>
    <cfRule type="expression" dxfId="487" priority="116">
      <formula>IF(#REF!="×",TRUE)</formula>
    </cfRule>
    <cfRule type="expression" dxfId="486" priority="117">
      <formula>IF(L285=0,TRUE)</formula>
    </cfRule>
  </conditionalFormatting>
  <conditionalFormatting sqref="L349 L353 L357 L361 L369 L373 L377 L381 L385 L397 L401 L405 L409 L413 L425">
    <cfRule type="expression" dxfId="485" priority="109">
      <formula>IF(L349="定",TRUE)</formula>
    </cfRule>
    <cfRule type="expression" dxfId="484" priority="110">
      <formula>IF(#REF!="×",TRUE)</formula>
    </cfRule>
    <cfRule type="expression" dxfId="483" priority="111">
      <formula>IF(L349=0,TRUE)</formula>
    </cfRule>
  </conditionalFormatting>
  <conditionalFormatting sqref="L429">
    <cfRule type="expression" dxfId="482" priority="103">
      <formula>IF(L429="定",TRUE)</formula>
    </cfRule>
    <cfRule type="expression" dxfId="481" priority="104">
      <formula>IF(#REF!="×",TRUE)</formula>
    </cfRule>
    <cfRule type="expression" dxfId="480" priority="105">
      <formula>IF(L429=0,TRUE)</formula>
    </cfRule>
  </conditionalFormatting>
  <conditionalFormatting sqref="L365">
    <cfRule type="expression" dxfId="479" priority="97">
      <formula>IF(L365="定",TRUE)</formula>
    </cfRule>
    <cfRule type="expression" dxfId="478" priority="98">
      <formula>IF(#REF!="×",TRUE)</formula>
    </cfRule>
    <cfRule type="expression" dxfId="477" priority="99">
      <formula>IF(L365=0,TRUE)</formula>
    </cfRule>
  </conditionalFormatting>
  <conditionalFormatting sqref="L389">
    <cfRule type="expression" dxfId="476" priority="94">
      <formula>IF(L389="定",TRUE)</formula>
    </cfRule>
    <cfRule type="expression" dxfId="475" priority="95">
      <formula>IF(#REF!="×",TRUE)</formula>
    </cfRule>
    <cfRule type="expression" dxfId="474" priority="96">
      <formula>IF(L389=0,TRUE)</formula>
    </cfRule>
  </conditionalFormatting>
  <conditionalFormatting sqref="L393">
    <cfRule type="expression" dxfId="473" priority="91">
      <formula>IF(L393="定",TRUE)</formula>
    </cfRule>
    <cfRule type="expression" dxfId="472" priority="92">
      <formula>IF(#REF!="×",TRUE)</formula>
    </cfRule>
    <cfRule type="expression" dxfId="471" priority="93">
      <formula>IF(L393=0,TRUE)</formula>
    </cfRule>
  </conditionalFormatting>
  <conditionalFormatting sqref="L417">
    <cfRule type="expression" dxfId="470" priority="88">
      <formula>IF(L417="定",TRUE)</formula>
    </cfRule>
    <cfRule type="expression" dxfId="469" priority="89">
      <formula>IF(#REF!="×",TRUE)</formula>
    </cfRule>
    <cfRule type="expression" dxfId="468" priority="90">
      <formula>IF(L417=0,TRUE)</formula>
    </cfRule>
  </conditionalFormatting>
  <conditionalFormatting sqref="L421">
    <cfRule type="expression" dxfId="467" priority="85">
      <formula>IF(L421="定",TRUE)</formula>
    </cfRule>
    <cfRule type="expression" dxfId="466" priority="86">
      <formula>IF(#REF!="×",TRUE)</formula>
    </cfRule>
    <cfRule type="expression" dxfId="465" priority="87">
      <formula>IF(L421=0,TRUE)</formula>
    </cfRule>
  </conditionalFormatting>
  <conditionalFormatting sqref="L449">
    <cfRule type="expression" dxfId="464" priority="79">
      <formula>IF(L449="定",TRUE)</formula>
    </cfRule>
    <cfRule type="expression" dxfId="463" priority="80">
      <formula>IF(#REF!="×",TRUE)</formula>
    </cfRule>
    <cfRule type="expression" dxfId="462" priority="81">
      <formula>IF(L449=0,TRUE)</formula>
    </cfRule>
  </conditionalFormatting>
  <conditionalFormatting sqref="L445">
    <cfRule type="expression" dxfId="461" priority="82">
      <formula>IF(L445="定",TRUE)</formula>
    </cfRule>
    <cfRule type="expression" dxfId="460" priority="83">
      <formula>IF(#REF!="×",TRUE)</formula>
    </cfRule>
    <cfRule type="expression" dxfId="459" priority="84">
      <formula>IF(L445=0,TRUE)</formula>
    </cfRule>
  </conditionalFormatting>
  <conditionalFormatting sqref="L477">
    <cfRule type="expression" dxfId="458" priority="73">
      <formula>IF(L477="定",TRUE)</formula>
    </cfRule>
    <cfRule type="expression" dxfId="457" priority="74">
      <formula>IF(#REF!="×",TRUE)</formula>
    </cfRule>
    <cfRule type="expression" dxfId="456" priority="75">
      <formula>IF(L477=0,TRUE)</formula>
    </cfRule>
  </conditionalFormatting>
  <conditionalFormatting sqref="X281">
    <cfRule type="expression" dxfId="455" priority="121">
      <formula>IF(X281="定",TRUE)</formula>
    </cfRule>
    <cfRule type="expression" dxfId="454" priority="122">
      <formula>IF(BV281="×",TRUE)</formula>
    </cfRule>
    <cfRule type="expression" dxfId="453" priority="123">
      <formula>IF(X281=0,TRUE)</formula>
    </cfRule>
  </conditionalFormatting>
  <conditionalFormatting sqref="L729 L733 L737 L741 L745">
    <cfRule type="expression" dxfId="452" priority="70">
      <formula>IF(L729="定",TRUE)</formula>
    </cfRule>
    <cfRule type="expression" dxfId="451" priority="71">
      <formula>IF(#REF!="×",TRUE)</formula>
    </cfRule>
    <cfRule type="expression" dxfId="450" priority="72">
      <formula>IF(L729=0,TRUE)</formula>
    </cfRule>
  </conditionalFormatting>
  <conditionalFormatting sqref="X285 X289 X293 X297 X301 X305 X309 X313 X317 X321 X325 X329 X333 X337 X341 X345 X433 X437 X441 X445 X449 X453 X457 X461 X465 X469 X473 X477 X481 X485 X489 X493 X497 X501 X505">
    <cfRule type="expression" dxfId="449" priority="112">
      <formula>IF(X285="定",TRUE)</formula>
    </cfRule>
    <cfRule type="expression" dxfId="448" priority="113">
      <formula>IF(BV285="×",TRUE)</formula>
    </cfRule>
    <cfRule type="expression" dxfId="447" priority="114">
      <formula>IF(X285=0,TRUE)</formula>
    </cfRule>
  </conditionalFormatting>
  <conditionalFormatting sqref="L709 L713 L717 L721 L725">
    <cfRule type="expression" dxfId="446" priority="64">
      <formula>IF(L709="定",TRUE)</formula>
    </cfRule>
    <cfRule type="expression" dxfId="445" priority="65">
      <formula>IF(#REF!="×",TRUE)</formula>
    </cfRule>
    <cfRule type="expression" dxfId="444" priority="66">
      <formula>IF(L709=0,TRUE)</formula>
    </cfRule>
  </conditionalFormatting>
  <conditionalFormatting sqref="X349 X353 X357 X361 X365 X369 X373 X377 X381 X385 X389 X393 X397 X401 X405 X409 X413 X417 X421 X425">
    <cfRule type="expression" dxfId="443" priority="106">
      <formula>IF(X349="定",TRUE)</formula>
    </cfRule>
    <cfRule type="expression" dxfId="442" priority="107">
      <formula>IF(BV349="×",TRUE)</formula>
    </cfRule>
    <cfRule type="expression" dxfId="441" priority="108">
      <formula>IF(X349=0,TRUE)</formula>
    </cfRule>
  </conditionalFormatting>
  <conditionalFormatting sqref="L689 L693 L697 L701 L705">
    <cfRule type="expression" dxfId="440" priority="58">
      <formula>IF(L689="定",TRUE)</formula>
    </cfRule>
    <cfRule type="expression" dxfId="439" priority="59">
      <formula>IF(#REF!="×",TRUE)</formula>
    </cfRule>
    <cfRule type="expression" dxfId="438" priority="60">
      <formula>IF(L689=0,TRUE)</formula>
    </cfRule>
  </conditionalFormatting>
  <conditionalFormatting sqref="X429">
    <cfRule type="expression" dxfId="437" priority="100">
      <formula>IF(X429="定",TRUE)</formula>
    </cfRule>
    <cfRule type="expression" dxfId="436" priority="101">
      <formula>IF(BV429="×",TRUE)</formula>
    </cfRule>
    <cfRule type="expression" dxfId="435" priority="102">
      <formula>IF(X429=0,TRUE)</formula>
    </cfRule>
  </conditionalFormatting>
  <conditionalFormatting sqref="L649 L653 L657 L661 L665">
    <cfRule type="expression" dxfId="434" priority="46">
      <formula>IF(L649="定",TRUE)</formula>
    </cfRule>
    <cfRule type="expression" dxfId="433" priority="47">
      <formula>IF(#REF!="×",TRUE)</formula>
    </cfRule>
    <cfRule type="expression" dxfId="432" priority="48">
      <formula>IF(L649=0,TRUE)</formula>
    </cfRule>
  </conditionalFormatting>
  <conditionalFormatting sqref="L473">
    <cfRule type="expression" dxfId="431" priority="76">
      <formula>IF(L473="定",TRUE)</formula>
    </cfRule>
    <cfRule type="expression" dxfId="430" priority="77">
      <formula>IF(#REF!="×",TRUE)</formula>
    </cfRule>
    <cfRule type="expression" dxfId="429" priority="78">
      <formula>IF(L473=0,TRUE)</formula>
    </cfRule>
  </conditionalFormatting>
  <conditionalFormatting sqref="L629 L633 L637 L641 L645">
    <cfRule type="expression" dxfId="428" priority="40">
      <formula>IF(L629="定",TRUE)</formula>
    </cfRule>
    <cfRule type="expression" dxfId="427" priority="41">
      <formula>IF(#REF!="×",TRUE)</formula>
    </cfRule>
    <cfRule type="expression" dxfId="426" priority="42">
      <formula>IF(L629=0,TRUE)</formula>
    </cfRule>
  </conditionalFormatting>
  <conditionalFormatting sqref="X729 X733 X737 X741 X745">
    <cfRule type="expression" dxfId="425" priority="67">
      <formula>IF(X729="定",TRUE)</formula>
    </cfRule>
    <cfRule type="expression" dxfId="424" priority="68">
      <formula>IF(BV729="×",TRUE)</formula>
    </cfRule>
    <cfRule type="expression" dxfId="423" priority="69">
      <formula>IF(X729=0,TRUE)</formula>
    </cfRule>
  </conditionalFormatting>
  <conditionalFormatting sqref="X709 X713 X717 X721 X725">
    <cfRule type="expression" dxfId="422" priority="61">
      <formula>IF(X709="定",TRUE)</formula>
    </cfRule>
    <cfRule type="expression" dxfId="421" priority="62">
      <formula>IF(BV709="×",TRUE)</formula>
    </cfRule>
    <cfRule type="expression" dxfId="420" priority="63">
      <formula>IF(X709=0,TRUE)</formula>
    </cfRule>
  </conditionalFormatting>
  <conditionalFormatting sqref="L609 L613 L617 L621 L625">
    <cfRule type="expression" dxfId="419" priority="34">
      <formula>IF(L609="定",TRUE)</formula>
    </cfRule>
    <cfRule type="expression" dxfId="418" priority="35">
      <formula>IF(#REF!="×",TRUE)</formula>
    </cfRule>
    <cfRule type="expression" dxfId="417" priority="36">
      <formula>IF(L609=0,TRUE)</formula>
    </cfRule>
  </conditionalFormatting>
  <conditionalFormatting sqref="X689 X693 X697 X701 X705">
    <cfRule type="expression" dxfId="416" priority="55">
      <formula>IF(X689="定",TRUE)</formula>
    </cfRule>
    <cfRule type="expression" dxfId="415" priority="56">
      <formula>IF(BV689="×",TRUE)</formula>
    </cfRule>
    <cfRule type="expression" dxfId="414" priority="57">
      <formula>IF(X689=0,TRUE)</formula>
    </cfRule>
  </conditionalFormatting>
  <conditionalFormatting sqref="L669 L673 L677 L681 L685">
    <cfRule type="expression" dxfId="413" priority="52">
      <formula>IF(L669="定",TRUE)</formula>
    </cfRule>
    <cfRule type="expression" dxfId="412" priority="53">
      <formula>IF(#REF!="×",TRUE)</formula>
    </cfRule>
    <cfRule type="expression" dxfId="411" priority="54">
      <formula>IF(L669=0,TRUE)</formula>
    </cfRule>
  </conditionalFormatting>
  <conditionalFormatting sqref="X669 X673 X677 X681 X685">
    <cfRule type="expression" dxfId="410" priority="49">
      <formula>IF(X669="定",TRUE)</formula>
    </cfRule>
    <cfRule type="expression" dxfId="409" priority="50">
      <formula>IF(BV669="×",TRUE)</formula>
    </cfRule>
    <cfRule type="expression" dxfId="408" priority="51">
      <formula>IF(X669=0,TRUE)</formula>
    </cfRule>
  </conditionalFormatting>
  <conditionalFormatting sqref="L569 L573 L577 L581 L585">
    <cfRule type="expression" dxfId="407" priority="22">
      <formula>IF(L569="定",TRUE)</formula>
    </cfRule>
    <cfRule type="expression" dxfId="406" priority="23">
      <formula>IF(#REF!="×",TRUE)</formula>
    </cfRule>
    <cfRule type="expression" dxfId="405" priority="24">
      <formula>IF(L569=0,TRUE)</formula>
    </cfRule>
  </conditionalFormatting>
  <conditionalFormatting sqref="L549 L553 L557 L561 L565">
    <cfRule type="expression" dxfId="404" priority="16">
      <formula>IF(L549="定",TRUE)</formula>
    </cfRule>
    <cfRule type="expression" dxfId="403" priority="17">
      <formula>IF(#REF!="×",TRUE)</formula>
    </cfRule>
    <cfRule type="expression" dxfId="402" priority="18">
      <formula>IF(L549=0,TRUE)</formula>
    </cfRule>
  </conditionalFormatting>
  <conditionalFormatting sqref="X649 X653 X657 X661 X665">
    <cfRule type="expression" dxfId="401" priority="43">
      <formula>IF(X649="定",TRUE)</formula>
    </cfRule>
    <cfRule type="expression" dxfId="400" priority="44">
      <formula>IF(BV649="×",TRUE)</formula>
    </cfRule>
    <cfRule type="expression" dxfId="399" priority="45">
      <formula>IF(X649=0,TRUE)</formula>
    </cfRule>
  </conditionalFormatting>
  <conditionalFormatting sqref="X629 X633 X637 X641 X645">
    <cfRule type="expression" dxfId="398" priority="37">
      <formula>IF(X629="定",TRUE)</formula>
    </cfRule>
    <cfRule type="expression" dxfId="397" priority="38">
      <formula>IF(BV629="×",TRUE)</formula>
    </cfRule>
    <cfRule type="expression" dxfId="396" priority="39">
      <formula>IF(X629=0,TRUE)</formula>
    </cfRule>
  </conditionalFormatting>
  <conditionalFormatting sqref="X609 X613 X617 X621 X625">
    <cfRule type="expression" dxfId="395" priority="31">
      <formula>IF(X609="定",TRUE)</formula>
    </cfRule>
    <cfRule type="expression" dxfId="394" priority="32">
      <formula>IF(BV609="×",TRUE)</formula>
    </cfRule>
    <cfRule type="expression" dxfId="393" priority="33">
      <formula>IF(X609=0,TRUE)</formula>
    </cfRule>
  </conditionalFormatting>
  <conditionalFormatting sqref="L589 L593 L597 L601 L605">
    <cfRule type="expression" dxfId="392" priority="28">
      <formula>IF(L589="定",TRUE)</formula>
    </cfRule>
    <cfRule type="expression" dxfId="391" priority="29">
      <formula>IF(#REF!="×",TRUE)</formula>
    </cfRule>
    <cfRule type="expression" dxfId="390" priority="30">
      <formula>IF(L589=0,TRUE)</formula>
    </cfRule>
  </conditionalFormatting>
  <conditionalFormatting sqref="X589 X593 X597 X601 X605">
    <cfRule type="expression" dxfId="389" priority="25">
      <formula>IF(X589="定",TRUE)</formula>
    </cfRule>
    <cfRule type="expression" dxfId="388" priority="26">
      <formula>IF(BV589="×",TRUE)</formula>
    </cfRule>
    <cfRule type="expression" dxfId="387" priority="27">
      <formula>IF(X589=0,TRUE)</formula>
    </cfRule>
  </conditionalFormatting>
  <conditionalFormatting sqref="X569 X573 X577 X581 X585">
    <cfRule type="expression" dxfId="386" priority="19">
      <formula>IF(X569="定",TRUE)</formula>
    </cfRule>
    <cfRule type="expression" dxfId="385" priority="20">
      <formula>IF(BV569="×",TRUE)</formula>
    </cfRule>
    <cfRule type="expression" dxfId="384" priority="21">
      <formula>IF(X569=0,TRUE)</formula>
    </cfRule>
  </conditionalFormatting>
  <conditionalFormatting sqref="X549 X553 X557 X561 X565">
    <cfRule type="expression" dxfId="383" priority="13">
      <formula>IF(X549="定",TRUE)</formula>
    </cfRule>
    <cfRule type="expression" dxfId="382" priority="14">
      <formula>IF(BV549="×",TRUE)</formula>
    </cfRule>
    <cfRule type="expression" dxfId="381" priority="15">
      <formula>IF(X549=0,TRUE)</formula>
    </cfRule>
  </conditionalFormatting>
  <conditionalFormatting sqref="L529 L533 L537 L541 L545">
    <cfRule type="expression" dxfId="380" priority="10">
      <formula>IF(L529="定",TRUE)</formula>
    </cfRule>
    <cfRule type="expression" dxfId="379" priority="11">
      <formula>IF(#REF!="×",TRUE)</formula>
    </cfRule>
    <cfRule type="expression" dxfId="378" priority="12">
      <formula>IF(L529=0,TRUE)</formula>
    </cfRule>
  </conditionalFormatting>
  <conditionalFormatting sqref="X529 X533 X537 X541 X545">
    <cfRule type="expression" dxfId="377" priority="7">
      <formula>IF(X529="定",TRUE)</formula>
    </cfRule>
    <cfRule type="expression" dxfId="376" priority="8">
      <formula>IF(BV529="×",TRUE)</formula>
    </cfRule>
    <cfRule type="expression" dxfId="375" priority="9">
      <formula>IF(X529=0,TRUE)</formula>
    </cfRule>
  </conditionalFormatting>
  <conditionalFormatting sqref="L509 L513 L517 L521 L525">
    <cfRule type="expression" dxfId="374" priority="4">
      <formula>IF(L509="定",TRUE)</formula>
    </cfRule>
    <cfRule type="expression" dxfId="373" priority="5">
      <formula>IF(#REF!="×",TRUE)</formula>
    </cfRule>
    <cfRule type="expression" dxfId="372" priority="6">
      <formula>IF(L509=0,TRUE)</formula>
    </cfRule>
  </conditionalFormatting>
  <conditionalFormatting sqref="X509 X513 X517 X521 X525">
    <cfRule type="expression" dxfId="371" priority="1">
      <formula>IF(X509="定",TRUE)</formula>
    </cfRule>
    <cfRule type="expression" dxfId="370" priority="2">
      <formula>IF(BV509="×",TRUE)</formula>
    </cfRule>
    <cfRule type="expression" dxfId="369" priority="3">
      <formula>IF(X509=0,TRUE)</formula>
    </cfRule>
  </conditionalFormatting>
  <dataValidations count="12">
    <dataValidation type="list" allowBlank="1" showInputMessage="1" showErrorMessage="1" sqref="AI126:AR126">
      <formula1>"①映画館運営事業者"</formula1>
    </dataValidation>
    <dataValidation type="list" allowBlank="1" showInputMessage="1" showErrorMessage="1" sqref="AI143:AR143">
      <formula1>"①映画館等,②商業施設,③運動・遊技施設,④遊興施設,⑤サービス業,⑥運動施設(屋内),⑦博物館等,⑧劇場等,⑨集会・展示施設,⑩ホテル・旅館,⑪運動施設(屋外),⑫遊技施設"</formula1>
    </dataValidation>
    <dataValidation type="list" allowBlank="1" showInputMessage="1" showErrorMessage="1" sqref="A101:B103 F138:G140 A111:B116 A79:B94 A109 F154:G154 F152 C202:D202 AG19 AG29 C198:D198 C233:D233 C229:D229 A104:A107 D261:D263">
      <formula1>"☑,□"</formula1>
    </dataValidation>
    <dataValidation type="list" allowBlank="1" showInputMessage="1" showErrorMessage="1" sqref="AE52:AH53">
      <formula1>"明治,大正,昭和,平成"</formula1>
    </dataValidation>
    <dataValidation type="list" allowBlank="1" showInputMessage="1" showErrorMessage="1" sqref="N10 AP52">
      <formula1>"1,2,3,4,5,6,7,8,9,10,11,12,13,14,15,16,17,18,19,20,21,22,23,24,25,26,27,28,29,30,31"</formula1>
    </dataValidation>
    <dataValidation type="list" allowBlank="1" showInputMessage="1" showErrorMessage="1" sqref="K10 AM52">
      <formula1>"1,2,3,4,5,6,7,8,9,10,11,12"</formula1>
    </dataValidation>
    <dataValidation type="list" allowBlank="1" showInputMessage="1" showErrorMessage="1" sqref="AP51">
      <formula1>"男,女,－"</formula1>
    </dataValidation>
    <dataValidation type="whole" allowBlank="1" showInputMessage="1" showErrorMessage="1" sqref="L178:M179 X178:Y179 L183:M184 X183:Y184 AN183:AO184 AN178:AO179 X186:Y187 AN186:AO187 L186:M187 X189:Y190 AN189:AO190 L189:M190 L209:M210 X209:Y210 L214:M215 X214:Y215 AN214:AO215 AN209:AO210 X217:Y218 AN217:AO218 L217:M218 X220:Y221 AN220:AO221 L220:M221">
      <formula1>0</formula1>
      <formula2>59</formula2>
    </dataValidation>
    <dataValidation type="list" allowBlank="1" showInputMessage="1" showErrorMessage="1" sqref="I349:K360 I369:K388 I397:K416 I425:K444 I453:K472 I481:K500 I509:K748">
      <formula1>"△,定,×,※"</formula1>
    </dataValidation>
    <dataValidation type="list" allowBlank="1" showInputMessage="1" showErrorMessage="1" sqref="I361:K368 I389:K396 I417:K424 I445:K452 I473:K480 I501:K508">
      <formula1>"○,△,定,×,※"</formula1>
    </dataValidation>
    <dataValidation type="list" allowBlank="1" showInputMessage="1" showErrorMessage="1" sqref="I281:K348">
      <formula1>"○,定,×"</formula1>
    </dataValidation>
    <dataValidation type="list" allowBlank="1" showInputMessage="1" showErrorMessage="1" sqref="R349:T748">
      <formula1>"①,②,③,④,⑤"</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&amp;L&amp;16＜様式第３－２号＞</oddHeader>
    <oddFooter>&amp;C&amp;P/&amp;N ページ</oddFooter>
  </headerFooter>
  <rowBreaks count="2" manualBreakCount="2">
    <brk id="173" max="44" man="1"/>
    <brk id="235" max="4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763"/>
  <sheetViews>
    <sheetView showZeros="0" view="pageBreakPreview" zoomScale="55" zoomScaleNormal="100" zoomScaleSheetLayoutView="55" zoomScalePageLayoutView="25" workbookViewId="0">
      <selection activeCell="AM289" sqref="AM289"/>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4:4" ht="29.25" customHeight="1">
      <c r="D1" s="2"/>
    </row>
    <row r="2" spans="4:4" s="320" customFormat="1" ht="35.1" hidden="1" customHeight="1"/>
    <row r="3" spans="4:4" s="320" customFormat="1" ht="35.1" hidden="1" customHeight="1"/>
    <row r="4" spans="4:4" s="320" customFormat="1" ht="21.75" hidden="1" customHeight="1"/>
    <row r="5" spans="4:4" s="320" customFormat="1" ht="34.5" hidden="1" customHeight="1"/>
    <row r="6" spans="4:4" s="320" customFormat="1" ht="25.5" hidden="1" customHeight="1"/>
    <row r="7" spans="4:4" s="320" customFormat="1" ht="29.25" hidden="1" customHeight="1"/>
    <row r="8" spans="4:4" s="320" customFormat="1" ht="29.25" hidden="1" customHeight="1"/>
    <row r="9" spans="4:4" s="320" customFormat="1" ht="29.25" hidden="1" customHeight="1"/>
    <row r="10" spans="4:4" s="320" customFormat="1" ht="27" hidden="1" customHeight="1"/>
    <row r="11" spans="4:4" s="320" customFormat="1" ht="18.75" hidden="1" customHeight="1"/>
    <row r="12" spans="4:4" s="320" customFormat="1" ht="27" hidden="1" customHeight="1"/>
    <row r="13" spans="4:4" s="320" customFormat="1" ht="29.25" hidden="1" customHeight="1"/>
    <row r="14" spans="4:4" s="320" customFormat="1" ht="18.75" hidden="1" customHeight="1"/>
    <row r="15" spans="4:4" s="320" customFormat="1" ht="14.25" hidden="1" customHeight="1"/>
    <row r="16" spans="4:4" s="320" customFormat="1" ht="18.75" hidden="1" customHeight="1"/>
    <row r="17" s="320" customFormat="1" ht="15" hidden="1" customHeight="1"/>
    <row r="18" s="320" customFormat="1" ht="18" hidden="1" customHeight="1"/>
    <row r="19" s="320" customFormat="1" ht="17.45" hidden="1" customHeight="1"/>
    <row r="20" s="320" customFormat="1" ht="17.45" hidden="1" customHeight="1"/>
    <row r="21" s="320" customFormat="1" ht="17.45" hidden="1" customHeight="1"/>
    <row r="22" s="320" customFormat="1" ht="17.45" hidden="1" customHeight="1"/>
    <row r="23" s="320" customFormat="1" ht="17.45" hidden="1" customHeight="1"/>
    <row r="24" s="320" customFormat="1" ht="17.45" hidden="1" customHeight="1"/>
    <row r="25" s="320" customFormat="1" ht="17.45" hidden="1" customHeight="1"/>
    <row r="26" s="320" customFormat="1" ht="17.45" hidden="1" customHeight="1"/>
    <row r="27" s="320" customFormat="1" ht="17.45" hidden="1" customHeight="1"/>
    <row r="28" s="320" customFormat="1" ht="17.45" hidden="1" customHeight="1"/>
    <row r="29" s="320" customFormat="1" ht="17.45" hidden="1" customHeight="1"/>
    <row r="30" s="320" customFormat="1" ht="17.45" hidden="1" customHeight="1"/>
    <row r="31" s="320" customFormat="1" ht="17.45" hidden="1" customHeight="1"/>
    <row r="32" s="320" customFormat="1" ht="17.45" hidden="1" customHeight="1"/>
    <row r="33" s="320" customFormat="1" ht="17.45" hidden="1" customHeight="1"/>
    <row r="34" s="320" customFormat="1" ht="18.75" hidden="1" customHeight="1"/>
    <row r="35" s="320" customFormat="1" ht="27" hidden="1" customHeight="1"/>
    <row r="36" s="320" customFormat="1" ht="42" hidden="1" customHeight="1"/>
    <row r="37" s="320" customFormat="1" ht="13.5" hidden="1" customHeight="1"/>
    <row r="38" s="320" customFormat="1" ht="30" hidden="1" customHeight="1"/>
    <row r="39" s="320" customFormat="1" ht="53.25" hidden="1" customHeight="1"/>
    <row r="40" s="320" customFormat="1" ht="27" hidden="1" customHeight="1"/>
    <row r="41" s="320" customFormat="1" ht="53.25" hidden="1" customHeight="1"/>
    <row r="42" s="320" customFormat="1" ht="44.25" hidden="1" customHeight="1"/>
    <row r="43" s="320" customFormat="1" ht="27" hidden="1" customHeight="1"/>
    <row r="44" s="320" customFormat="1" ht="52.5" hidden="1" customHeight="1"/>
    <row r="45" s="320" customFormat="1" ht="27" hidden="1" customHeight="1"/>
    <row r="46" s="320" customFormat="1" ht="33.75" hidden="1" customHeight="1"/>
    <row r="47" s="320" customFormat="1" ht="39.75" hidden="1" customHeight="1"/>
    <row r="48" s="320" customFormat="1" ht="27" hidden="1" customHeight="1"/>
    <row r="49" s="320" customFormat="1" ht="63" hidden="1" customHeight="1"/>
    <row r="50" s="320" customFormat="1" ht="38.25" hidden="1" customHeight="1"/>
    <row r="51" s="320" customFormat="1" ht="27" hidden="1" customHeight="1"/>
    <row r="52" s="320" customFormat="1" ht="28.5" hidden="1" customHeight="1"/>
    <row r="53" s="320" customFormat="1" ht="30" hidden="1" customHeight="1"/>
    <row r="54" s="320" customFormat="1" ht="15.75" hidden="1" customHeight="1"/>
    <row r="55" s="320" customFormat="1" ht="27" hidden="1" customHeight="1"/>
    <row r="56" s="320" customFormat="1" ht="27" hidden="1" customHeight="1"/>
    <row r="57" s="320" customFormat="1" ht="27" hidden="1" customHeight="1"/>
    <row r="58" s="320" customFormat="1" ht="37.5" hidden="1" customHeight="1"/>
    <row r="59" s="320" customFormat="1" ht="21.75" hidden="1" customHeight="1"/>
    <row r="60" s="320" customFormat="1" ht="27" hidden="1" customHeight="1"/>
    <row r="61" s="320" customFormat="1" ht="27" hidden="1" customHeight="1"/>
    <row r="62" s="320" customFormat="1" ht="31.5" hidden="1" customHeight="1"/>
    <row r="63" s="320" customFormat="1" ht="30" hidden="1" customHeight="1"/>
    <row r="64" s="320" customFormat="1" ht="25.5" hidden="1" customHeight="1"/>
    <row r="65" s="320" customFormat="1" ht="36.75" hidden="1" customHeight="1"/>
    <row r="66" s="320" customFormat="1" ht="25.5" hidden="1" customHeight="1"/>
    <row r="67" s="320" customFormat="1" ht="36.75" hidden="1" customHeight="1"/>
    <row r="68" s="320" customFormat="1" ht="25.5" hidden="1" customHeight="1"/>
    <row r="69" s="320" customFormat="1" ht="36.75" hidden="1" customHeight="1"/>
    <row r="70" s="320" customFormat="1" ht="25.5" hidden="1" customHeight="1"/>
    <row r="71" s="320" customFormat="1" ht="32.25" hidden="1" customHeight="1"/>
    <row r="72" s="320" customFormat="1" ht="28.5" hidden="1" customHeight="1"/>
    <row r="73" s="320" customFormat="1" ht="25.5" hidden="1" customHeight="1"/>
    <row r="74" s="320" customFormat="1" ht="14.25" hidden="1" customHeight="1"/>
    <row r="75" s="320" customFormat="1" ht="33" hidden="1" customHeight="1"/>
    <row r="76" s="320" customFormat="1" ht="33" hidden="1" customHeight="1"/>
    <row r="77" s="320" customFormat="1" ht="33" hidden="1" customHeight="1"/>
    <row r="78" s="320" customFormat="1" ht="39.950000000000003" hidden="1" customHeight="1"/>
    <row r="79" s="320" customFormat="1" ht="39.950000000000003" hidden="1" customHeight="1"/>
    <row r="80" s="320" customFormat="1" ht="39.950000000000003" hidden="1" customHeight="1"/>
    <row r="81" s="320" customFormat="1" ht="39.950000000000003" hidden="1" customHeight="1"/>
    <row r="82" s="320" customFormat="1" ht="39.950000000000003" hidden="1" customHeight="1"/>
    <row r="83" s="320" customFormat="1" ht="29.1" hidden="1" customHeight="1"/>
    <row r="84" s="320" customFormat="1" ht="29.1" hidden="1" customHeight="1"/>
    <row r="85" s="320" customFormat="1" ht="29.1" hidden="1" customHeight="1"/>
    <row r="86" s="320" customFormat="1" ht="39.950000000000003" hidden="1" customHeight="1"/>
    <row r="87" s="320" customFormat="1" ht="29.1" hidden="1" customHeight="1"/>
    <row r="88" s="320" customFormat="1" ht="29.1" hidden="1" customHeight="1"/>
    <row r="89" s="320" customFormat="1" ht="29.1" hidden="1" customHeight="1"/>
    <row r="90" s="320" customFormat="1" ht="29.1" hidden="1" customHeight="1"/>
    <row r="91" s="320" customFormat="1" ht="29.1" hidden="1" customHeight="1"/>
    <row r="92" s="320" customFormat="1" ht="39.950000000000003" hidden="1" customHeight="1"/>
    <row r="93" s="320" customFormat="1" ht="39.950000000000003" hidden="1" customHeight="1"/>
    <row r="94" s="320" customFormat="1" ht="33" hidden="1" customHeight="1"/>
    <row r="95" s="320" customFormat="1" ht="33" hidden="1" customHeight="1"/>
    <row r="96" s="320" customFormat="1" ht="30" hidden="1" customHeight="1"/>
    <row r="97" s="320" customFormat="1" ht="33" hidden="1" customHeight="1"/>
    <row r="98" s="320" customFormat="1" ht="33" hidden="1" customHeight="1"/>
    <row r="99" s="320" customFormat="1" ht="33" hidden="1" customHeight="1"/>
    <row r="100" s="320" customFormat="1" ht="39.950000000000003" hidden="1" customHeight="1"/>
    <row r="101" s="320" customFormat="1" ht="39.950000000000003" hidden="1" customHeight="1"/>
    <row r="102" s="320" customFormat="1" ht="39.950000000000003" hidden="1" customHeight="1"/>
    <row r="103" s="320" customFormat="1" ht="39.950000000000003" hidden="1" customHeight="1"/>
    <row r="104" s="320" customFormat="1" ht="39.950000000000003" hidden="1" customHeight="1"/>
    <row r="105" s="320" customFormat="1" ht="29.1" hidden="1" customHeight="1"/>
    <row r="106" s="320" customFormat="1" ht="29.1" hidden="1" customHeight="1"/>
    <row r="107" s="320" customFormat="1" ht="29.1" hidden="1" customHeight="1"/>
    <row r="108" s="320" customFormat="1" ht="29.1" hidden="1" customHeight="1"/>
    <row r="109" s="320" customFormat="1" ht="39.950000000000003" hidden="1" customHeight="1"/>
    <row r="110" s="320" customFormat="1" ht="39.950000000000003" hidden="1" customHeight="1"/>
    <row r="111" s="320" customFormat="1" ht="39.950000000000003" hidden="1" customHeight="1"/>
    <row r="112" s="320" customFormat="1" ht="39.950000000000003" hidden="1" customHeight="1"/>
    <row r="113" s="320" customFormat="1" ht="39.950000000000003" hidden="1" customHeight="1"/>
    <row r="114" s="320" customFormat="1" ht="39.950000000000003" hidden="1" customHeight="1"/>
    <row r="115" s="320" customFormat="1" ht="20.100000000000001" hidden="1" customHeight="1"/>
    <row r="116" s="320" customFormat="1" ht="30.75" hidden="1" customHeight="1"/>
    <row r="117" s="320" customFormat="1" ht="14.25" hidden="1" customHeight="1"/>
    <row r="118" s="320" customFormat="1" ht="11.25" hidden="1" customHeight="1"/>
    <row r="119" s="320" customFormat="1" ht="25.5" hidden="1" customHeight="1"/>
    <row r="120" s="320" customFormat="1" ht="9.75" hidden="1" customHeight="1"/>
    <row r="121" s="320" customFormat="1" ht="27" hidden="1" customHeight="1"/>
    <row r="122" s="320" customFormat="1" ht="11.25" hidden="1" customHeight="1"/>
    <row r="123" s="320" customFormat="1" ht="25.5" hidden="1" customHeight="1"/>
    <row r="124" s="320" customFormat="1" ht="37.5" hidden="1" customHeight="1"/>
    <row r="125" s="320" customFormat="1" ht="22.5" hidden="1" customHeight="1"/>
    <row r="126" s="320" customFormat="1" ht="37.5" hidden="1" customHeight="1"/>
    <row r="127" s="320" customFormat="1" ht="37.5" hidden="1" customHeight="1"/>
    <row r="128" s="320" customFormat="1" ht="12" hidden="1" customHeight="1"/>
    <row r="129" s="320" customFormat="1" ht="27" hidden="1" customHeight="1"/>
    <row r="130" s="320" customFormat="1" ht="18.75" hidden="1" customHeight="1"/>
    <row r="131" s="320" customFormat="1" ht="27" hidden="1" customHeight="1"/>
    <row r="132" s="320" customFormat="1" ht="18.75" hidden="1" customHeight="1"/>
    <row r="133" s="320" customFormat="1" ht="27" hidden="1" customHeight="1"/>
    <row r="134" s="320" customFormat="1" ht="27" hidden="1" customHeight="1"/>
    <row r="135" s="320" customFormat="1" ht="18.75" hidden="1" customHeight="1"/>
    <row r="136" s="320" customFormat="1" ht="29.1" hidden="1" customHeight="1"/>
    <row r="137" s="320" customFormat="1" ht="29.1" hidden="1" customHeight="1"/>
    <row r="138" s="320" customFormat="1" ht="29.1" hidden="1" customHeight="1"/>
    <row r="139" s="320" customFormat="1" ht="29.1" hidden="1" customHeight="1"/>
    <row r="140" s="320" customFormat="1" ht="30" hidden="1" customHeight="1"/>
    <row r="141" s="320" customFormat="1" ht="25.5" hidden="1" customHeight="1"/>
    <row r="142" s="320" customFormat="1" ht="37.5" hidden="1" customHeight="1"/>
    <row r="143" s="320" customFormat="1" ht="22.5" hidden="1" customHeight="1"/>
    <row r="144" s="320" customFormat="1" ht="37.5" hidden="1" customHeight="1"/>
    <row r="145" spans="1:47" s="320" customFormat="1" ht="37.5" hidden="1" customHeight="1"/>
    <row r="146" spans="1:47" s="320" customFormat="1" ht="12" hidden="1" customHeight="1"/>
    <row r="147" spans="1:47" s="320" customFormat="1" ht="27" hidden="1" customHeight="1"/>
    <row r="148" spans="1:47" s="320" customFormat="1" ht="18.75" hidden="1" customHeight="1"/>
    <row r="149" spans="1:47" s="320" customFormat="1" ht="27" hidden="1" customHeight="1"/>
    <row r="150" spans="1:47" s="320" customFormat="1" ht="18.75" hidden="1" customHeight="1"/>
    <row r="151" spans="1:47" s="320" customFormat="1" ht="29.1" hidden="1" customHeight="1"/>
    <row r="152" spans="1:47" s="320" customFormat="1" ht="29.1" hidden="1" customHeight="1"/>
    <row r="153" spans="1:47" s="320" customFormat="1" ht="29.1" hidden="1" customHeight="1"/>
    <row r="154" spans="1:47" s="320" customFormat="1" ht="30" hidden="1" customHeight="1"/>
    <row r="155" spans="1:47" s="77" customFormat="1" ht="25.5" hidden="1" customHeight="1">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8"/>
      <c r="AU155" s="8"/>
    </row>
    <row r="156" spans="1:47" s="21" customFormat="1" ht="9" hidden="1" customHeight="1">
      <c r="D156" s="85"/>
      <c r="AC156" s="86"/>
      <c r="AO156" s="86"/>
      <c r="AT156" s="20"/>
      <c r="AU156" s="20"/>
    </row>
    <row r="157" spans="1:47" s="92" customFormat="1" ht="28.5" hidden="1" customHeight="1">
      <c r="A157" s="87" t="s">
        <v>130</v>
      </c>
      <c r="B157" s="88"/>
      <c r="C157" s="88"/>
      <c r="D157" s="89"/>
      <c r="E157" s="88"/>
      <c r="F157" s="88"/>
      <c r="G157" s="88"/>
      <c r="H157" s="88"/>
      <c r="I157" s="88"/>
      <c r="J157" s="88"/>
      <c r="K157" s="88"/>
      <c r="L157" s="88"/>
      <c r="M157" s="88"/>
      <c r="N157" s="88"/>
      <c r="O157" s="88"/>
      <c r="P157" s="88"/>
      <c r="Q157" s="88"/>
      <c r="R157" s="88"/>
      <c r="S157" s="88"/>
      <c r="T157" s="88"/>
      <c r="U157" s="88"/>
      <c r="V157" s="88"/>
      <c r="W157" s="88"/>
      <c r="X157" s="90"/>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91"/>
      <c r="AU157" s="91"/>
    </row>
    <row r="158" spans="1:47" ht="11.25" hidden="1" customHeight="1">
      <c r="A158" s="279"/>
      <c r="B158" s="279"/>
      <c r="C158" s="279"/>
      <c r="D158" s="279"/>
      <c r="E158" s="279"/>
      <c r="F158" s="317"/>
      <c r="G158" s="317"/>
      <c r="H158" s="317"/>
      <c r="I158" s="317"/>
      <c r="J158" s="317"/>
      <c r="K158" s="317"/>
      <c r="L158" s="317"/>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3"/>
      <c r="AU158" s="3"/>
    </row>
    <row r="159" spans="1:47" s="96" customFormat="1" ht="4.5" hidden="1" customHeight="1">
      <c r="A159" s="94"/>
      <c r="B159" s="94"/>
      <c r="C159" s="95"/>
      <c r="F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row>
    <row r="160" spans="1:47" ht="25.5" hidden="1" customHeight="1">
      <c r="A160" s="862" t="s">
        <v>251</v>
      </c>
      <c r="B160" s="862"/>
      <c r="C160" s="862"/>
      <c r="D160" s="862"/>
      <c r="E160" s="862"/>
      <c r="F160" s="862"/>
      <c r="G160" s="862"/>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862"/>
      <c r="AL160" s="862"/>
      <c r="AM160" s="862"/>
      <c r="AN160" s="862"/>
      <c r="AO160" s="862"/>
      <c r="AP160" s="862"/>
      <c r="AQ160" s="862"/>
      <c r="AR160" s="862"/>
      <c r="AS160" s="862"/>
      <c r="AT160" s="3"/>
    </row>
    <row r="161" spans="1:59" s="199" customFormat="1" ht="28.5" hidden="1" customHeight="1">
      <c r="A161" s="207"/>
      <c r="B161" s="98" t="s">
        <v>172</v>
      </c>
      <c r="D161" s="208"/>
      <c r="X161" s="93"/>
      <c r="AS161" s="38"/>
      <c r="AT161" s="197"/>
    </row>
    <row r="162" spans="1:59" s="199" customFormat="1" ht="28.5" hidden="1" customHeight="1">
      <c r="A162" s="207"/>
      <c r="B162" s="98" t="s">
        <v>173</v>
      </c>
      <c r="D162" s="208"/>
      <c r="X162" s="93"/>
      <c r="AS162" s="38"/>
    </row>
    <row r="163" spans="1:59" s="92" customFormat="1" ht="28.5" hidden="1" customHeight="1">
      <c r="A163" s="97"/>
      <c r="B163" s="98" t="s">
        <v>260</v>
      </c>
      <c r="D163" s="99"/>
      <c r="X163" s="93"/>
      <c r="AU163" s="3"/>
      <c r="AV163" s="3"/>
      <c r="AW163" s="3"/>
      <c r="AX163" s="3"/>
      <c r="AY163" s="3"/>
      <c r="AZ163" s="3"/>
      <c r="BA163" s="3"/>
      <c r="BB163" s="3"/>
      <c r="BC163" s="3"/>
      <c r="BD163" s="3"/>
    </row>
    <row r="164" spans="1:59" s="199" customFormat="1" ht="28.5" hidden="1" customHeight="1">
      <c r="A164" s="207"/>
      <c r="B164" s="98" t="s">
        <v>135</v>
      </c>
      <c r="D164" s="208"/>
      <c r="X164" s="93"/>
      <c r="AS164" s="38"/>
    </row>
    <row r="165" spans="1:59" s="75" customFormat="1" ht="28.5" hidden="1" customHeight="1">
      <c r="B165" s="98"/>
      <c r="C165" s="75" t="s">
        <v>169</v>
      </c>
      <c r="D165" s="9"/>
      <c r="X165" s="98"/>
      <c r="AC165" s="96"/>
      <c r="AD165" s="96"/>
      <c r="AE165" s="96"/>
      <c r="AF165" s="96"/>
      <c r="AG165" s="96"/>
      <c r="AH165" s="96"/>
      <c r="AI165" s="96"/>
      <c r="AJ165" s="96"/>
      <c r="AK165" s="96"/>
      <c r="AL165" s="96"/>
      <c r="AM165" s="96"/>
      <c r="AN165" s="96"/>
      <c r="AO165" s="96"/>
      <c r="AP165" s="96"/>
      <c r="AQ165" s="96"/>
      <c r="AR165" s="96"/>
      <c r="AT165" s="178"/>
    </row>
    <row r="166" spans="1:59" s="75" customFormat="1" ht="28.5" hidden="1" customHeight="1">
      <c r="B166" s="98"/>
      <c r="C166" s="559" t="s">
        <v>54</v>
      </c>
      <c r="D166" s="560"/>
      <c r="E166" s="560"/>
      <c r="F166" s="560"/>
      <c r="G166" s="560"/>
      <c r="H166" s="560"/>
      <c r="I166" s="560"/>
      <c r="J166" s="561"/>
      <c r="K166" s="559" t="s">
        <v>265</v>
      </c>
      <c r="L166" s="560"/>
      <c r="M166" s="560"/>
      <c r="N166" s="560"/>
      <c r="O166" s="560"/>
      <c r="P166" s="560"/>
      <c r="Q166" s="560"/>
      <c r="R166" s="561"/>
      <c r="S166" s="559" t="s">
        <v>267</v>
      </c>
      <c r="T166" s="560"/>
      <c r="U166" s="560"/>
      <c r="V166" s="560"/>
      <c r="W166" s="560"/>
      <c r="X166" s="560"/>
      <c r="Y166" s="560"/>
      <c r="Z166" s="561"/>
      <c r="AA166" s="559" t="s">
        <v>268</v>
      </c>
      <c r="AB166" s="560"/>
      <c r="AC166" s="560"/>
      <c r="AD166" s="560"/>
      <c r="AE166" s="560"/>
      <c r="AF166" s="560"/>
      <c r="AG166" s="560"/>
      <c r="AH166" s="561"/>
      <c r="AI166" s="559" t="s">
        <v>270</v>
      </c>
      <c r="AJ166" s="560"/>
      <c r="AK166" s="560"/>
      <c r="AL166" s="560"/>
      <c r="AM166" s="560"/>
      <c r="AN166" s="560"/>
      <c r="AO166" s="560"/>
      <c r="AP166" s="561"/>
    </row>
    <row r="167" spans="1:59" s="75" customFormat="1" ht="28.5" hidden="1" customHeight="1">
      <c r="B167" s="98"/>
      <c r="C167" s="736" t="s">
        <v>269</v>
      </c>
      <c r="D167" s="622"/>
      <c r="E167" s="622"/>
      <c r="F167" s="622"/>
      <c r="G167" s="623"/>
      <c r="H167" s="559" t="s">
        <v>263</v>
      </c>
      <c r="I167" s="560"/>
      <c r="J167" s="561"/>
      <c r="K167" s="621" t="s">
        <v>266</v>
      </c>
      <c r="L167" s="622"/>
      <c r="M167" s="622"/>
      <c r="N167" s="622"/>
      <c r="O167" s="622"/>
      <c r="P167" s="622"/>
      <c r="Q167" s="622"/>
      <c r="R167" s="623"/>
      <c r="S167" s="559" t="s">
        <v>266</v>
      </c>
      <c r="T167" s="560"/>
      <c r="U167" s="560"/>
      <c r="V167" s="560"/>
      <c r="W167" s="560"/>
      <c r="X167" s="560"/>
      <c r="Y167" s="560"/>
      <c r="Z167" s="561"/>
      <c r="AA167" s="559" t="s">
        <v>266</v>
      </c>
      <c r="AB167" s="560"/>
      <c r="AC167" s="560"/>
      <c r="AD167" s="560"/>
      <c r="AE167" s="560"/>
      <c r="AF167" s="560"/>
      <c r="AG167" s="560"/>
      <c r="AH167" s="561"/>
      <c r="AI167" s="977" t="s">
        <v>283</v>
      </c>
      <c r="AJ167" s="978"/>
      <c r="AK167" s="978"/>
      <c r="AL167" s="978"/>
      <c r="AM167" s="978"/>
      <c r="AN167" s="978"/>
      <c r="AO167" s="978"/>
      <c r="AP167" s="979"/>
    </row>
    <row r="168" spans="1:59" s="75" customFormat="1" ht="28.5" hidden="1" customHeight="1">
      <c r="B168" s="98"/>
      <c r="C168" s="527"/>
      <c r="D168" s="528"/>
      <c r="E168" s="528"/>
      <c r="F168" s="528"/>
      <c r="G168" s="529"/>
      <c r="H168" s="559" t="s">
        <v>264</v>
      </c>
      <c r="I168" s="560"/>
      <c r="J168" s="561"/>
      <c r="K168" s="527"/>
      <c r="L168" s="528"/>
      <c r="M168" s="528"/>
      <c r="N168" s="528"/>
      <c r="O168" s="528"/>
      <c r="P168" s="528"/>
      <c r="Q168" s="528"/>
      <c r="R168" s="529"/>
      <c r="S168" s="562" t="s">
        <v>284</v>
      </c>
      <c r="T168" s="563"/>
      <c r="U168" s="563"/>
      <c r="V168" s="563"/>
      <c r="W168" s="563"/>
      <c r="X168" s="563"/>
      <c r="Y168" s="563"/>
      <c r="Z168" s="564"/>
      <c r="AA168" s="562" t="s">
        <v>283</v>
      </c>
      <c r="AB168" s="563"/>
      <c r="AC168" s="563"/>
      <c r="AD168" s="563"/>
      <c r="AE168" s="563"/>
      <c r="AF168" s="563"/>
      <c r="AG168" s="563"/>
      <c r="AH168" s="564"/>
      <c r="AI168" s="980"/>
      <c r="AJ168" s="981"/>
      <c r="AK168" s="981"/>
      <c r="AL168" s="981"/>
      <c r="AM168" s="981"/>
      <c r="AN168" s="981"/>
      <c r="AO168" s="981"/>
      <c r="AP168" s="982"/>
    </row>
    <row r="169" spans="1:59" s="75" customFormat="1" ht="28.5" hidden="1" customHeight="1">
      <c r="B169" s="98"/>
      <c r="D169" s="75" t="s">
        <v>294</v>
      </c>
      <c r="X169" s="98"/>
      <c r="AC169" s="96"/>
      <c r="AD169" s="96"/>
      <c r="AE169" s="96"/>
      <c r="AF169" s="96"/>
      <c r="AG169" s="96"/>
      <c r="AH169" s="96"/>
      <c r="AI169" s="96"/>
      <c r="AJ169" s="96"/>
      <c r="AK169" s="96"/>
      <c r="AL169" s="96"/>
      <c r="AM169" s="96"/>
      <c r="AN169" s="96"/>
      <c r="AO169" s="96"/>
      <c r="AP169" s="96"/>
      <c r="AQ169" s="96"/>
      <c r="AR169" s="96"/>
      <c r="AT169" s="178"/>
    </row>
    <row r="170" spans="1:59" s="75" customFormat="1" ht="28.5" hidden="1" customHeight="1">
      <c r="B170" s="98"/>
      <c r="D170" s="75" t="s">
        <v>308</v>
      </c>
      <c r="X170" s="98"/>
      <c r="AC170" s="96"/>
      <c r="AD170" s="96"/>
      <c r="AE170" s="96"/>
      <c r="AF170" s="96"/>
      <c r="AG170" s="96"/>
      <c r="AH170" s="96"/>
      <c r="AI170" s="96"/>
      <c r="AJ170" s="96"/>
      <c r="AK170" s="96"/>
      <c r="AL170" s="96"/>
      <c r="AM170" s="96"/>
      <c r="AN170" s="96"/>
      <c r="AO170" s="96"/>
      <c r="AP170" s="96"/>
      <c r="AQ170" s="96"/>
      <c r="AR170" s="96"/>
      <c r="AT170" s="178"/>
    </row>
    <row r="171" spans="1:59" s="38" customFormat="1" ht="28.5" hidden="1" customHeight="1">
      <c r="A171" s="272"/>
      <c r="D171" s="7"/>
      <c r="X171" s="98"/>
    </row>
    <row r="172" spans="1:59" s="96" customFormat="1" ht="4.5" hidden="1" customHeight="1">
      <c r="A172" s="94"/>
      <c r="B172" s="94"/>
      <c r="C172" s="95"/>
      <c r="F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row>
    <row r="173" spans="1:59" ht="25.5" hidden="1" customHeight="1">
      <c r="A173" s="799" t="s">
        <v>218</v>
      </c>
      <c r="B173" s="800"/>
      <c r="C173" s="800"/>
      <c r="D173" s="800"/>
      <c r="E173" s="800"/>
      <c r="F173" s="800"/>
      <c r="G173" s="800"/>
      <c r="H173" s="800"/>
      <c r="I173" s="801"/>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U173" s="167" t="s">
        <v>112</v>
      </c>
      <c r="AV173" s="168"/>
      <c r="AW173" s="168"/>
      <c r="AX173" s="168"/>
      <c r="AY173" s="168"/>
      <c r="AZ173" s="169"/>
      <c r="BA173" s="168"/>
      <c r="BB173" s="168"/>
      <c r="BC173" s="169"/>
      <c r="BD173" s="168"/>
      <c r="BE173" s="168"/>
      <c r="BF173" s="169"/>
      <c r="BG173" s="170"/>
    </row>
    <row r="174" spans="1:59" ht="17.25" hidden="1" customHeight="1">
      <c r="A174" s="802"/>
      <c r="B174" s="803"/>
      <c r="C174" s="803"/>
      <c r="D174" s="803"/>
      <c r="E174" s="803"/>
      <c r="F174" s="803"/>
      <c r="G174" s="803"/>
      <c r="H174" s="803"/>
      <c r="I174" s="804"/>
      <c r="J174" s="101"/>
      <c r="K174" s="101"/>
      <c r="L174" s="101"/>
      <c r="M174" s="101"/>
      <c r="N174" s="101"/>
      <c r="O174" s="101"/>
      <c r="P174" s="101"/>
      <c r="Q174" s="101"/>
      <c r="R174" s="101"/>
      <c r="S174" s="101"/>
      <c r="T174" s="101"/>
      <c r="U174" s="101"/>
      <c r="V174" s="101"/>
      <c r="W174" s="101"/>
      <c r="X174" s="102"/>
      <c r="Y174" s="102"/>
      <c r="Z174" s="102"/>
      <c r="AA174" s="102"/>
      <c r="AB174" s="102"/>
      <c r="AC174" s="102"/>
      <c r="AD174" s="102"/>
      <c r="AE174" s="103"/>
      <c r="AF174" s="102"/>
      <c r="AG174" s="102"/>
      <c r="AH174" s="102"/>
      <c r="AI174" s="102"/>
      <c r="AJ174" s="102"/>
      <c r="AK174" s="102"/>
      <c r="AL174" s="102"/>
      <c r="AM174" s="102"/>
      <c r="AN174" s="102"/>
      <c r="AO174" s="102"/>
      <c r="AP174" s="104"/>
      <c r="AQ174" s="104"/>
      <c r="AR174" s="104"/>
      <c r="AS174" s="105"/>
      <c r="AU174" s="171"/>
      <c r="AV174" s="172"/>
      <c r="AW174" s="172"/>
      <c r="AX174" s="172"/>
      <c r="AY174" s="172"/>
      <c r="AZ174" s="172"/>
      <c r="BA174" s="172"/>
      <c r="BB174" s="172"/>
      <c r="BC174" s="172"/>
      <c r="BD174" s="172"/>
      <c r="BE174" s="172"/>
      <c r="BF174" s="172"/>
      <c r="BG174" s="173"/>
    </row>
    <row r="175" spans="1:59" ht="28.5" hidden="1" customHeight="1">
      <c r="A175" s="106"/>
      <c r="B175" s="107" t="s">
        <v>94</v>
      </c>
      <c r="C175" s="279"/>
      <c r="D175" s="279"/>
      <c r="E175" s="279"/>
      <c r="F175" s="12"/>
      <c r="G175" s="317"/>
      <c r="H175" s="12"/>
      <c r="I175" s="317"/>
      <c r="J175" s="317"/>
      <c r="K175" s="317"/>
      <c r="L175" s="317"/>
      <c r="M175" s="317"/>
      <c r="N175" s="317"/>
      <c r="O175" s="317"/>
      <c r="P175" s="317"/>
      <c r="Q175" s="317"/>
      <c r="R175" s="317"/>
      <c r="S175" s="317"/>
      <c r="T175" s="317"/>
      <c r="U175" s="317"/>
      <c r="V175" s="317"/>
      <c r="W175" s="317"/>
      <c r="X175" s="317"/>
      <c r="Y175" s="317"/>
      <c r="Z175" s="317"/>
      <c r="AA175" s="273"/>
      <c r="AB175" s="108"/>
      <c r="AC175" s="108"/>
      <c r="AD175" s="108"/>
      <c r="AE175" s="107" t="s">
        <v>101</v>
      </c>
      <c r="AF175" s="108"/>
      <c r="AG175" s="108"/>
      <c r="AH175" s="108"/>
      <c r="AI175" s="108"/>
      <c r="AJ175" s="108"/>
      <c r="AK175" s="108"/>
      <c r="AL175" s="108"/>
      <c r="AM175" s="108"/>
      <c r="AN175" s="108"/>
      <c r="AO175" s="108"/>
      <c r="AP175" s="108"/>
      <c r="AQ175" s="108"/>
      <c r="AR175" s="108"/>
      <c r="AS175" s="109"/>
      <c r="AT175" s="12"/>
      <c r="AU175" s="171"/>
      <c r="AV175" s="172" t="s">
        <v>114</v>
      </c>
      <c r="AW175" s="172"/>
      <c r="AX175" s="172"/>
      <c r="AY175" s="172" t="s">
        <v>18</v>
      </c>
      <c r="AZ175" s="172"/>
      <c r="BA175" s="172"/>
      <c r="BB175" s="172"/>
      <c r="BC175" s="172"/>
      <c r="BD175" s="172"/>
      <c r="BE175" s="172"/>
      <c r="BF175" s="172"/>
      <c r="BG175" s="173"/>
    </row>
    <row r="176" spans="1:59" ht="25.5" hidden="1" customHeight="1">
      <c r="A176" s="106"/>
      <c r="B176" s="595" t="s">
        <v>99</v>
      </c>
      <c r="C176" s="638"/>
      <c r="D176" s="638"/>
      <c r="E176" s="639"/>
      <c r="F176" s="688" t="s">
        <v>97</v>
      </c>
      <c r="G176" s="688"/>
      <c r="H176" s="653"/>
      <c r="I176" s="653"/>
      <c r="J176" s="655" t="s">
        <v>40</v>
      </c>
      <c r="K176" s="655"/>
      <c r="L176" s="653"/>
      <c r="M176" s="653"/>
      <c r="N176" s="655" t="s">
        <v>41</v>
      </c>
      <c r="O176" s="656"/>
      <c r="P176" s="659" t="s">
        <v>42</v>
      </c>
      <c r="Q176" s="656"/>
      <c r="R176" s="661" t="s">
        <v>98</v>
      </c>
      <c r="S176" s="661"/>
      <c r="T176" s="653"/>
      <c r="U176" s="653"/>
      <c r="V176" s="655" t="s">
        <v>40</v>
      </c>
      <c r="W176" s="655"/>
      <c r="X176" s="653"/>
      <c r="Y176" s="653"/>
      <c r="Z176" s="655" t="s">
        <v>41</v>
      </c>
      <c r="AA176" s="656"/>
      <c r="AB176" s="12"/>
      <c r="AC176" s="12"/>
      <c r="AD176" s="12"/>
      <c r="AE176" s="595" t="s">
        <v>164</v>
      </c>
      <c r="AF176" s="587"/>
      <c r="AG176" s="587"/>
      <c r="AH176" s="587"/>
      <c r="AI176" s="588"/>
      <c r="AJ176" s="665">
        <f>ROUNDDOWN(AY176/60,0)</f>
        <v>0</v>
      </c>
      <c r="AK176" s="665"/>
      <c r="AL176" s="795" t="s">
        <v>88</v>
      </c>
      <c r="AM176" s="795"/>
      <c r="AN176" s="665">
        <f>AY176-AJ176*60</f>
        <v>0</v>
      </c>
      <c r="AO176" s="665"/>
      <c r="AP176" s="655" t="s">
        <v>41</v>
      </c>
      <c r="AQ176" s="656"/>
      <c r="AR176" s="108"/>
      <c r="AS176" s="110"/>
      <c r="AT176" s="699"/>
      <c r="AU176" s="694" t="s">
        <v>45</v>
      </c>
      <c r="AV176" s="695">
        <f>T176*60+X176</f>
        <v>0</v>
      </c>
      <c r="AW176" s="172"/>
      <c r="AX176" s="689" t="s">
        <v>247</v>
      </c>
      <c r="AY176" s="695">
        <f>(T176*60+X176)-(H176*60+L176)</f>
        <v>0</v>
      </c>
      <c r="AZ176" s="172"/>
      <c r="BA176" s="172"/>
      <c r="BB176" s="172"/>
      <c r="BC176" s="172"/>
      <c r="BD176" s="172"/>
      <c r="BE176" s="172"/>
      <c r="BF176" s="172"/>
      <c r="BG176" s="173"/>
    </row>
    <row r="177" spans="1:59" ht="25.5" hidden="1" customHeight="1">
      <c r="A177" s="106"/>
      <c r="B177" s="640"/>
      <c r="C177" s="641"/>
      <c r="D177" s="641"/>
      <c r="E177" s="642"/>
      <c r="F177" s="688"/>
      <c r="G177" s="688"/>
      <c r="H177" s="654"/>
      <c r="I177" s="654"/>
      <c r="J177" s="657"/>
      <c r="K177" s="657"/>
      <c r="L177" s="654"/>
      <c r="M177" s="654"/>
      <c r="N177" s="657"/>
      <c r="O177" s="658"/>
      <c r="P177" s="660"/>
      <c r="Q177" s="658"/>
      <c r="R177" s="662"/>
      <c r="S177" s="662"/>
      <c r="T177" s="654"/>
      <c r="U177" s="654"/>
      <c r="V177" s="657"/>
      <c r="W177" s="657"/>
      <c r="X177" s="654"/>
      <c r="Y177" s="654"/>
      <c r="Z177" s="657"/>
      <c r="AA177" s="658"/>
      <c r="AB177" s="12"/>
      <c r="AC177" s="12"/>
      <c r="AD177" s="12"/>
      <c r="AE177" s="599"/>
      <c r="AF177" s="593"/>
      <c r="AG177" s="593"/>
      <c r="AH177" s="593"/>
      <c r="AI177" s="594"/>
      <c r="AJ177" s="666"/>
      <c r="AK177" s="666"/>
      <c r="AL177" s="796"/>
      <c r="AM177" s="796"/>
      <c r="AN177" s="666"/>
      <c r="AO177" s="666"/>
      <c r="AP177" s="657"/>
      <c r="AQ177" s="658"/>
      <c r="AR177" s="108"/>
      <c r="AS177" s="110"/>
      <c r="AT177" s="699"/>
      <c r="AU177" s="694"/>
      <c r="AV177" s="696"/>
      <c r="AW177" s="172"/>
      <c r="AX177" s="689"/>
      <c r="AY177" s="696"/>
      <c r="AZ177" s="172"/>
      <c r="BA177" s="172"/>
      <c r="BB177" s="172"/>
      <c r="BC177" s="172"/>
      <c r="BD177" s="172"/>
      <c r="BE177" s="172"/>
      <c r="BF177" s="172"/>
      <c r="BG177" s="173"/>
    </row>
    <row r="178" spans="1:59" ht="25.5" hidden="1" customHeight="1" thickBot="1">
      <c r="A178" s="106"/>
      <c r="B178" s="111"/>
      <c r="C178" s="111"/>
      <c r="D178" s="111"/>
      <c r="E178" s="111"/>
      <c r="F178" s="112"/>
      <c r="G178" s="112"/>
      <c r="H178" s="276"/>
      <c r="I178" s="112"/>
      <c r="J178" s="112"/>
      <c r="K178" s="112"/>
      <c r="L178" s="112"/>
      <c r="M178" s="112"/>
      <c r="N178" s="112"/>
      <c r="O178" s="112"/>
      <c r="P178" s="112"/>
      <c r="Q178" s="112"/>
      <c r="R178" s="112"/>
      <c r="S178" s="112"/>
      <c r="T178" s="112"/>
      <c r="U178" s="112"/>
      <c r="V178" s="112"/>
      <c r="W178" s="112"/>
      <c r="X178" s="108"/>
      <c r="Y178" s="108"/>
      <c r="Z178" s="317"/>
      <c r="AA178" s="273"/>
      <c r="AB178" s="108"/>
      <c r="AC178" s="108"/>
      <c r="AD178" s="108"/>
      <c r="AE178" s="108"/>
      <c r="AF178" s="108"/>
      <c r="AG178" s="108"/>
      <c r="AH178" s="108"/>
      <c r="AI178" s="108"/>
      <c r="AJ178" s="218"/>
      <c r="AK178" s="108"/>
      <c r="AL178" s="108"/>
      <c r="AM178" s="108"/>
      <c r="AN178" s="108"/>
      <c r="AO178" s="108"/>
      <c r="AP178" s="108"/>
      <c r="AQ178" s="108"/>
      <c r="AR178" s="108"/>
      <c r="AS178" s="110"/>
      <c r="AU178" s="171"/>
      <c r="AV178" s="176"/>
      <c r="AW178" s="176"/>
      <c r="AX178" s="176"/>
      <c r="AY178" s="176"/>
      <c r="AZ178" s="176"/>
      <c r="BA178" s="176"/>
      <c r="BB178" s="176"/>
      <c r="BC178" s="176"/>
      <c r="BD178" s="176"/>
      <c r="BE178" s="176"/>
      <c r="BF178" s="176"/>
      <c r="BG178" s="177"/>
    </row>
    <row r="179" spans="1:59" s="12" customFormat="1" ht="25.5" hidden="1" customHeight="1">
      <c r="A179" s="106"/>
      <c r="B179" s="114" t="s">
        <v>245</v>
      </c>
      <c r="C179" s="279"/>
      <c r="D179" s="279"/>
      <c r="E179" s="279"/>
      <c r="F179" s="317"/>
      <c r="G179" s="317"/>
      <c r="H179" s="317"/>
      <c r="I179" s="317"/>
      <c r="J179" s="317"/>
      <c r="K179" s="317"/>
      <c r="L179" s="317"/>
      <c r="M179" s="317"/>
      <c r="N179" s="317"/>
      <c r="O179" s="317"/>
      <c r="P179" s="317"/>
      <c r="Q179" s="317"/>
      <c r="R179" s="317"/>
      <c r="S179" s="317"/>
      <c r="T179" s="317"/>
      <c r="U179" s="317"/>
      <c r="V179" s="317"/>
      <c r="W179" s="273"/>
      <c r="X179" s="108"/>
      <c r="Y179" s="108"/>
      <c r="Z179" s="317"/>
      <c r="AA179" s="273"/>
      <c r="AB179" s="108"/>
      <c r="AC179" s="108"/>
      <c r="AD179" s="108"/>
      <c r="AE179" s="107" t="s">
        <v>100</v>
      </c>
      <c r="AF179" s="108"/>
      <c r="AG179" s="108"/>
      <c r="AH179" s="108"/>
      <c r="AI179" s="108"/>
      <c r="AJ179" s="108"/>
      <c r="AK179" s="108"/>
      <c r="AL179" s="108"/>
      <c r="AM179" s="108"/>
      <c r="AN179" s="108"/>
      <c r="AO179" s="108"/>
      <c r="AP179" s="108"/>
      <c r="AQ179" s="108"/>
      <c r="AR179" s="108"/>
      <c r="AS179" s="110"/>
      <c r="AU179" s="674" t="s">
        <v>272</v>
      </c>
      <c r="AV179" s="169" t="s">
        <v>220</v>
      </c>
      <c r="AW179" s="169"/>
      <c r="AX179" s="169"/>
      <c r="AY179" s="169" t="s">
        <v>291</v>
      </c>
      <c r="AZ179" s="169"/>
      <c r="BA179" s="167"/>
      <c r="BB179" s="225" t="s">
        <v>139</v>
      </c>
      <c r="BC179" s="169"/>
      <c r="BD179" s="169"/>
      <c r="BE179" s="169"/>
      <c r="BF179" s="169"/>
      <c r="BG179" s="175"/>
    </row>
    <row r="180" spans="1:59" s="8" customFormat="1" ht="25.5" hidden="1" customHeight="1" thickBot="1">
      <c r="A180" s="221"/>
      <c r="B180" s="209" t="s">
        <v>254</v>
      </c>
      <c r="C180" s="209"/>
      <c r="D180" s="209"/>
      <c r="E180" s="209"/>
      <c r="F180" s="209"/>
      <c r="G180" s="209"/>
      <c r="H180" s="209"/>
      <c r="I180" s="209"/>
      <c r="J180" s="209"/>
      <c r="K180" s="209"/>
      <c r="L180" s="209"/>
      <c r="M180" s="209"/>
      <c r="N180" s="209"/>
      <c r="O180" s="211"/>
      <c r="P180" s="209"/>
      <c r="Q180" s="209"/>
      <c r="R180" s="209"/>
      <c r="S180" s="209"/>
      <c r="T180" s="209"/>
      <c r="U180" s="222"/>
      <c r="V180" s="209"/>
      <c r="W180" s="209"/>
      <c r="X180" s="223"/>
      <c r="Y180" s="223"/>
      <c r="Z180" s="317"/>
      <c r="AA180" s="273"/>
      <c r="AB180" s="223"/>
      <c r="AC180" s="223"/>
      <c r="AD180" s="223"/>
      <c r="AE180" s="209" t="s">
        <v>254</v>
      </c>
      <c r="AF180" s="211"/>
      <c r="AG180" s="210"/>
      <c r="AH180" s="210"/>
      <c r="AI180" s="210"/>
      <c r="AJ180" s="210"/>
      <c r="AK180" s="210"/>
      <c r="AL180" s="210"/>
      <c r="AM180" s="210"/>
      <c r="AN180" s="223"/>
      <c r="AO180" s="223"/>
      <c r="AP180" s="223"/>
      <c r="AQ180" s="137"/>
      <c r="AR180" s="223"/>
      <c r="AS180" s="224"/>
      <c r="AU180" s="675"/>
      <c r="AV180" s="172" t="s">
        <v>140</v>
      </c>
      <c r="AW180" s="174"/>
      <c r="AX180" s="172"/>
      <c r="AY180" s="228" t="s">
        <v>249</v>
      </c>
      <c r="AZ180" s="174"/>
      <c r="BA180" s="243"/>
      <c r="BB180" s="226" t="s">
        <v>221</v>
      </c>
      <c r="BC180" s="174"/>
      <c r="BD180" s="172"/>
      <c r="BE180" s="172" t="s">
        <v>96</v>
      </c>
      <c r="BF180" s="172"/>
      <c r="BG180" s="173"/>
    </row>
    <row r="181" spans="1:59" ht="25.5" hidden="1" customHeight="1">
      <c r="A181" s="106"/>
      <c r="B181" s="595" t="s">
        <v>109</v>
      </c>
      <c r="C181" s="638"/>
      <c r="D181" s="638"/>
      <c r="E181" s="639"/>
      <c r="F181" s="688" t="s">
        <v>97</v>
      </c>
      <c r="G181" s="688"/>
      <c r="H181" s="663"/>
      <c r="I181" s="653"/>
      <c r="J181" s="655" t="s">
        <v>40</v>
      </c>
      <c r="K181" s="655"/>
      <c r="L181" s="653"/>
      <c r="M181" s="653"/>
      <c r="N181" s="655" t="s">
        <v>41</v>
      </c>
      <c r="O181" s="656"/>
      <c r="P181" s="659" t="s">
        <v>42</v>
      </c>
      <c r="Q181" s="656"/>
      <c r="R181" s="661" t="s">
        <v>98</v>
      </c>
      <c r="S181" s="661"/>
      <c r="T181" s="663"/>
      <c r="U181" s="653"/>
      <c r="V181" s="655" t="s">
        <v>40</v>
      </c>
      <c r="W181" s="655"/>
      <c r="X181" s="653"/>
      <c r="Y181" s="653"/>
      <c r="Z181" s="655" t="s">
        <v>41</v>
      </c>
      <c r="AA181" s="656"/>
      <c r="AB181" s="108"/>
      <c r="AC181" s="108"/>
      <c r="AD181" s="108"/>
      <c r="AE181" s="681" t="s">
        <v>165</v>
      </c>
      <c r="AF181" s="655"/>
      <c r="AG181" s="655"/>
      <c r="AH181" s="655"/>
      <c r="AI181" s="656"/>
      <c r="AJ181" s="682">
        <f>ROUNDDOWN(BE181/60,0)</f>
        <v>0</v>
      </c>
      <c r="AK181" s="665"/>
      <c r="AL181" s="655" t="s">
        <v>40</v>
      </c>
      <c r="AM181" s="655"/>
      <c r="AN181" s="665">
        <f>BE181-AJ181*60</f>
        <v>0</v>
      </c>
      <c r="AO181" s="665"/>
      <c r="AP181" s="655" t="s">
        <v>41</v>
      </c>
      <c r="AQ181" s="656"/>
      <c r="AR181" s="108"/>
      <c r="AS181" s="115"/>
      <c r="AU181" s="694" t="s">
        <v>137</v>
      </c>
      <c r="AV181" s="695">
        <f>T181*60+X181</f>
        <v>0</v>
      </c>
      <c r="AW181" s="697"/>
      <c r="AX181" s="689" t="s">
        <v>138</v>
      </c>
      <c r="AY181" s="695">
        <f>20*60</f>
        <v>1200</v>
      </c>
      <c r="AZ181" s="172"/>
      <c r="BA181" s="694" t="s">
        <v>46</v>
      </c>
      <c r="BB181" s="695">
        <f>IF(AV181&lt;=AY181,AY181,AV176)</f>
        <v>1200</v>
      </c>
      <c r="BC181" s="698"/>
      <c r="BD181" s="689" t="s">
        <v>248</v>
      </c>
      <c r="BE181" s="690">
        <f>IF(AV176-BB181&gt;0,AV176-BB181,0)</f>
        <v>0</v>
      </c>
      <c r="BF181" s="692" t="s">
        <v>136</v>
      </c>
      <c r="BG181" s="693"/>
    </row>
    <row r="182" spans="1:59" ht="25.5" hidden="1" customHeight="1">
      <c r="A182" s="106"/>
      <c r="B182" s="640"/>
      <c r="C182" s="641"/>
      <c r="D182" s="641"/>
      <c r="E182" s="642"/>
      <c r="F182" s="688"/>
      <c r="G182" s="688"/>
      <c r="H182" s="664"/>
      <c r="I182" s="654"/>
      <c r="J182" s="657"/>
      <c r="K182" s="657"/>
      <c r="L182" s="654"/>
      <c r="M182" s="654"/>
      <c r="N182" s="657"/>
      <c r="O182" s="658"/>
      <c r="P182" s="660"/>
      <c r="Q182" s="658"/>
      <c r="R182" s="662"/>
      <c r="S182" s="662"/>
      <c r="T182" s="664"/>
      <c r="U182" s="654"/>
      <c r="V182" s="657"/>
      <c r="W182" s="657"/>
      <c r="X182" s="654"/>
      <c r="Y182" s="654"/>
      <c r="Z182" s="657"/>
      <c r="AA182" s="658"/>
      <c r="AB182" s="12"/>
      <c r="AC182" s="12"/>
      <c r="AD182" s="12"/>
      <c r="AE182" s="660"/>
      <c r="AF182" s="657"/>
      <c r="AG182" s="657"/>
      <c r="AH182" s="657"/>
      <c r="AI182" s="658"/>
      <c r="AJ182" s="683"/>
      <c r="AK182" s="666"/>
      <c r="AL182" s="657"/>
      <c r="AM182" s="657"/>
      <c r="AN182" s="666"/>
      <c r="AO182" s="666"/>
      <c r="AP182" s="657"/>
      <c r="AQ182" s="658"/>
      <c r="AR182" s="108"/>
      <c r="AS182" s="115"/>
      <c r="AU182" s="694"/>
      <c r="AV182" s="696"/>
      <c r="AW182" s="697"/>
      <c r="AX182" s="689"/>
      <c r="AY182" s="696"/>
      <c r="AZ182" s="172"/>
      <c r="BA182" s="694"/>
      <c r="BB182" s="696"/>
      <c r="BC182" s="698"/>
      <c r="BD182" s="689"/>
      <c r="BE182" s="691"/>
      <c r="BF182" s="692"/>
      <c r="BG182" s="693"/>
    </row>
    <row r="183" spans="1:59" s="8" customFormat="1" ht="25.5" hidden="1" customHeight="1">
      <c r="A183" s="221"/>
      <c r="B183" s="209" t="s">
        <v>246</v>
      </c>
      <c r="C183" s="209"/>
      <c r="D183" s="209"/>
      <c r="E183" s="209"/>
      <c r="F183" s="209"/>
      <c r="G183" s="209"/>
      <c r="H183" s="209"/>
      <c r="I183" s="209"/>
      <c r="J183" s="209"/>
      <c r="K183" s="209"/>
      <c r="L183" s="209"/>
      <c r="M183" s="209"/>
      <c r="N183" s="209"/>
      <c r="O183" s="211"/>
      <c r="P183" s="209"/>
      <c r="Q183" s="209"/>
      <c r="R183" s="209"/>
      <c r="S183" s="209"/>
      <c r="T183" s="209"/>
      <c r="U183" s="222"/>
      <c r="V183" s="209"/>
      <c r="W183" s="209"/>
      <c r="X183" s="223"/>
      <c r="Y183" s="223"/>
      <c r="Z183" s="317"/>
      <c r="AA183" s="273"/>
      <c r="AB183" s="223"/>
      <c r="AC183" s="223"/>
      <c r="AD183" s="223"/>
      <c r="AE183" s="209" t="s">
        <v>246</v>
      </c>
      <c r="AF183" s="211"/>
      <c r="AG183" s="210"/>
      <c r="AH183" s="210"/>
      <c r="AI183" s="210"/>
      <c r="AJ183" s="210"/>
      <c r="AK183" s="210"/>
      <c r="AL183" s="210"/>
      <c r="AM183" s="210"/>
      <c r="AN183" s="223"/>
      <c r="AO183" s="223"/>
      <c r="AP183" s="223"/>
      <c r="AQ183" s="137"/>
      <c r="AR183" s="223"/>
      <c r="AS183" s="224"/>
      <c r="AU183" s="242"/>
      <c r="AV183" s="172"/>
      <c r="AW183" s="172"/>
      <c r="AX183" s="172"/>
      <c r="AY183" s="172"/>
      <c r="AZ183" s="172"/>
      <c r="BA183" s="219" t="s">
        <v>141</v>
      </c>
      <c r="BB183" s="172"/>
      <c r="BC183" s="172"/>
      <c r="BD183" s="172"/>
      <c r="BE183" s="172"/>
      <c r="BF183" s="172"/>
      <c r="BG183" s="173"/>
    </row>
    <row r="184" spans="1:59" ht="25.5" hidden="1" customHeight="1" thickBot="1">
      <c r="A184" s="106"/>
      <c r="B184" s="595" t="s">
        <v>109</v>
      </c>
      <c r="C184" s="638"/>
      <c r="D184" s="638"/>
      <c r="E184" s="639"/>
      <c r="F184" s="688" t="s">
        <v>97</v>
      </c>
      <c r="G184" s="688"/>
      <c r="H184" s="663"/>
      <c r="I184" s="653"/>
      <c r="J184" s="655" t="s">
        <v>40</v>
      </c>
      <c r="K184" s="655"/>
      <c r="L184" s="653"/>
      <c r="M184" s="653"/>
      <c r="N184" s="655" t="s">
        <v>41</v>
      </c>
      <c r="O184" s="656"/>
      <c r="P184" s="659" t="s">
        <v>42</v>
      </c>
      <c r="Q184" s="656"/>
      <c r="R184" s="661" t="s">
        <v>98</v>
      </c>
      <c r="S184" s="661"/>
      <c r="T184" s="663"/>
      <c r="U184" s="653"/>
      <c r="V184" s="655" t="s">
        <v>40</v>
      </c>
      <c r="W184" s="655"/>
      <c r="X184" s="653"/>
      <c r="Y184" s="653"/>
      <c r="Z184" s="655" t="s">
        <v>41</v>
      </c>
      <c r="AA184" s="656"/>
      <c r="AB184" s="108"/>
      <c r="AC184" s="108"/>
      <c r="AD184" s="108"/>
      <c r="AE184" s="681" t="s">
        <v>165</v>
      </c>
      <c r="AF184" s="655"/>
      <c r="AG184" s="655"/>
      <c r="AH184" s="655"/>
      <c r="AI184" s="656"/>
      <c r="AJ184" s="682">
        <f>ROUNDDOWN(BE187/60,0)</f>
        <v>0</v>
      </c>
      <c r="AK184" s="665"/>
      <c r="AL184" s="655" t="s">
        <v>40</v>
      </c>
      <c r="AM184" s="655"/>
      <c r="AN184" s="665">
        <f>BE187-AJ184*60</f>
        <v>0</v>
      </c>
      <c r="AO184" s="665"/>
      <c r="AP184" s="655" t="s">
        <v>41</v>
      </c>
      <c r="AQ184" s="656"/>
      <c r="AR184" s="108"/>
      <c r="AS184" s="115"/>
      <c r="AU184" s="171"/>
      <c r="AV184" s="244"/>
      <c r="AW184" s="176"/>
      <c r="AX184" s="176"/>
      <c r="AY184" s="176"/>
      <c r="AZ184" s="176"/>
      <c r="BA184" s="220" t="s">
        <v>258</v>
      </c>
      <c r="BB184" s="244"/>
      <c r="BC184" s="244"/>
      <c r="BD184" s="244"/>
      <c r="BE184" s="244"/>
      <c r="BF184" s="244"/>
      <c r="BG184" s="177"/>
    </row>
    <row r="185" spans="1:59" ht="25.5" hidden="1" customHeight="1">
      <c r="A185" s="106"/>
      <c r="B185" s="640"/>
      <c r="C185" s="641"/>
      <c r="D185" s="641"/>
      <c r="E185" s="642"/>
      <c r="F185" s="688"/>
      <c r="G185" s="688"/>
      <c r="H185" s="664"/>
      <c r="I185" s="654"/>
      <c r="J185" s="657"/>
      <c r="K185" s="657"/>
      <c r="L185" s="654"/>
      <c r="M185" s="654"/>
      <c r="N185" s="657"/>
      <c r="O185" s="658"/>
      <c r="P185" s="660"/>
      <c r="Q185" s="658"/>
      <c r="R185" s="662"/>
      <c r="S185" s="662"/>
      <c r="T185" s="664"/>
      <c r="U185" s="654"/>
      <c r="V185" s="657"/>
      <c r="W185" s="657"/>
      <c r="X185" s="654"/>
      <c r="Y185" s="654"/>
      <c r="Z185" s="657"/>
      <c r="AA185" s="658"/>
      <c r="AB185" s="12"/>
      <c r="AC185" s="12"/>
      <c r="AD185" s="12"/>
      <c r="AE185" s="660"/>
      <c r="AF185" s="657"/>
      <c r="AG185" s="657"/>
      <c r="AH185" s="657"/>
      <c r="AI185" s="658"/>
      <c r="AJ185" s="683"/>
      <c r="AK185" s="666"/>
      <c r="AL185" s="657"/>
      <c r="AM185" s="657"/>
      <c r="AN185" s="666"/>
      <c r="AO185" s="666"/>
      <c r="AP185" s="657"/>
      <c r="AQ185" s="658"/>
      <c r="AR185" s="108"/>
      <c r="AS185" s="115"/>
      <c r="AU185" s="674" t="s">
        <v>275</v>
      </c>
      <c r="AV185" s="232" t="s">
        <v>220</v>
      </c>
      <c r="AW185" s="232"/>
      <c r="AX185" s="232"/>
      <c r="AY185" s="169" t="s">
        <v>291</v>
      </c>
      <c r="AZ185" s="232"/>
      <c r="BA185" s="245"/>
      <c r="BB185" s="233" t="s">
        <v>139</v>
      </c>
      <c r="BC185" s="232"/>
      <c r="BD185" s="232"/>
      <c r="BE185" s="232"/>
      <c r="BF185" s="232"/>
      <c r="BG185" s="234"/>
    </row>
    <row r="186" spans="1:59" s="8" customFormat="1" ht="25.5" hidden="1" customHeight="1" thickBot="1">
      <c r="A186" s="221"/>
      <c r="B186" s="209" t="s">
        <v>274</v>
      </c>
      <c r="C186" s="209"/>
      <c r="D186" s="209"/>
      <c r="E186" s="209"/>
      <c r="F186" s="209"/>
      <c r="G186" s="209"/>
      <c r="H186" s="209"/>
      <c r="I186" s="209"/>
      <c r="J186" s="209"/>
      <c r="K186" s="209"/>
      <c r="L186" s="209"/>
      <c r="M186" s="209"/>
      <c r="N186" s="209"/>
      <c r="O186" s="211"/>
      <c r="P186" s="209"/>
      <c r="Q186" s="209"/>
      <c r="R186" s="209"/>
      <c r="S186" s="209"/>
      <c r="T186" s="209"/>
      <c r="U186" s="222"/>
      <c r="V186" s="209"/>
      <c r="W186" s="209"/>
      <c r="X186" s="223"/>
      <c r="Y186" s="223"/>
      <c r="Z186" s="317"/>
      <c r="AA186" s="273"/>
      <c r="AB186" s="223"/>
      <c r="AC186" s="223"/>
      <c r="AD186" s="223"/>
      <c r="AE186" s="209" t="s">
        <v>274</v>
      </c>
      <c r="AF186" s="211"/>
      <c r="AG186" s="210"/>
      <c r="AH186" s="210"/>
      <c r="AI186" s="210"/>
      <c r="AJ186" s="210"/>
      <c r="AK186" s="210"/>
      <c r="AL186" s="210"/>
      <c r="AM186" s="210"/>
      <c r="AN186" s="223"/>
      <c r="AO186" s="223"/>
      <c r="AP186" s="223"/>
      <c r="AQ186" s="137"/>
      <c r="AR186" s="223"/>
      <c r="AS186" s="224"/>
      <c r="AU186" s="675"/>
      <c r="AV186" s="228" t="s">
        <v>140</v>
      </c>
      <c r="AW186" s="235"/>
      <c r="AX186" s="228"/>
      <c r="AY186" s="228" t="s">
        <v>285</v>
      </c>
      <c r="AZ186" s="235"/>
      <c r="BA186" s="245"/>
      <c r="BB186" s="226" t="s">
        <v>221</v>
      </c>
      <c r="BC186" s="235"/>
      <c r="BD186" s="228"/>
      <c r="BE186" s="228" t="s">
        <v>96</v>
      </c>
      <c r="BF186" s="228"/>
      <c r="BG186" s="236"/>
    </row>
    <row r="187" spans="1:59" ht="25.5" hidden="1" customHeight="1">
      <c r="A187" s="106"/>
      <c r="B187" s="595" t="s">
        <v>109</v>
      </c>
      <c r="C187" s="638"/>
      <c r="D187" s="638"/>
      <c r="E187" s="639"/>
      <c r="F187" s="688" t="s">
        <v>97</v>
      </c>
      <c r="G187" s="688"/>
      <c r="H187" s="663"/>
      <c r="I187" s="653"/>
      <c r="J187" s="655" t="s">
        <v>40</v>
      </c>
      <c r="K187" s="655"/>
      <c r="L187" s="653"/>
      <c r="M187" s="653"/>
      <c r="N187" s="655" t="s">
        <v>41</v>
      </c>
      <c r="O187" s="656"/>
      <c r="P187" s="659" t="s">
        <v>42</v>
      </c>
      <c r="Q187" s="656"/>
      <c r="R187" s="661" t="s">
        <v>98</v>
      </c>
      <c r="S187" s="661"/>
      <c r="T187" s="663"/>
      <c r="U187" s="653"/>
      <c r="V187" s="655" t="s">
        <v>40</v>
      </c>
      <c r="W187" s="655"/>
      <c r="X187" s="653"/>
      <c r="Y187" s="653"/>
      <c r="Z187" s="655" t="s">
        <v>41</v>
      </c>
      <c r="AA187" s="656"/>
      <c r="AB187" s="108"/>
      <c r="AC187" s="108"/>
      <c r="AD187" s="108"/>
      <c r="AE187" s="681" t="s">
        <v>288</v>
      </c>
      <c r="AF187" s="655"/>
      <c r="AG187" s="655"/>
      <c r="AH187" s="655"/>
      <c r="AI187" s="656"/>
      <c r="AJ187" s="682">
        <f>ROUNDDOWN(BE193/60,0)</f>
        <v>0</v>
      </c>
      <c r="AK187" s="665"/>
      <c r="AL187" s="655" t="s">
        <v>40</v>
      </c>
      <c r="AM187" s="655"/>
      <c r="AN187" s="665">
        <f>BE193-AJ187*60</f>
        <v>0</v>
      </c>
      <c r="AO187" s="665"/>
      <c r="AP187" s="655" t="s">
        <v>41</v>
      </c>
      <c r="AQ187" s="656"/>
      <c r="AR187" s="108"/>
      <c r="AS187" s="115"/>
      <c r="AU187" s="680" t="s">
        <v>137</v>
      </c>
      <c r="AV187" s="632">
        <f>T184*60+X184</f>
        <v>0</v>
      </c>
      <c r="AW187" s="531"/>
      <c r="AX187" s="667" t="s">
        <v>138</v>
      </c>
      <c r="AY187" s="632">
        <f>IF(C196="☑",21*60,20*60)</f>
        <v>1200</v>
      </c>
      <c r="AZ187" s="228"/>
      <c r="BA187" s="680" t="s">
        <v>46</v>
      </c>
      <c r="BB187" s="632">
        <f>IF(AV187&lt;=AY187,AY187,AV176)</f>
        <v>1200</v>
      </c>
      <c r="BC187" s="537"/>
      <c r="BD187" s="667" t="s">
        <v>248</v>
      </c>
      <c r="BE187" s="668">
        <f>IF(AV176-BB187&gt;0,AV176-BB187,0)</f>
        <v>0</v>
      </c>
      <c r="BF187" s="670" t="s">
        <v>136</v>
      </c>
      <c r="BG187" s="671"/>
    </row>
    <row r="188" spans="1:59" ht="25.5" hidden="1" customHeight="1">
      <c r="A188" s="106"/>
      <c r="B188" s="640"/>
      <c r="C188" s="641"/>
      <c r="D188" s="641"/>
      <c r="E188" s="642"/>
      <c r="F188" s="688"/>
      <c r="G188" s="688"/>
      <c r="H188" s="664"/>
      <c r="I188" s="654"/>
      <c r="J188" s="657"/>
      <c r="K188" s="657"/>
      <c r="L188" s="654"/>
      <c r="M188" s="654"/>
      <c r="N188" s="657"/>
      <c r="O188" s="658"/>
      <c r="P188" s="660"/>
      <c r="Q188" s="658"/>
      <c r="R188" s="662"/>
      <c r="S188" s="662"/>
      <c r="T188" s="664"/>
      <c r="U188" s="654"/>
      <c r="V188" s="657"/>
      <c r="W188" s="657"/>
      <c r="X188" s="654"/>
      <c r="Y188" s="654"/>
      <c r="Z188" s="657"/>
      <c r="AA188" s="658"/>
      <c r="AB188" s="12"/>
      <c r="AC188" s="12"/>
      <c r="AD188" s="12"/>
      <c r="AE188" s="660"/>
      <c r="AF188" s="657"/>
      <c r="AG188" s="657"/>
      <c r="AH188" s="657"/>
      <c r="AI188" s="658"/>
      <c r="AJ188" s="683"/>
      <c r="AK188" s="666"/>
      <c r="AL188" s="657"/>
      <c r="AM188" s="657"/>
      <c r="AN188" s="666"/>
      <c r="AO188" s="666"/>
      <c r="AP188" s="657"/>
      <c r="AQ188" s="658"/>
      <c r="AR188" s="108"/>
      <c r="AS188" s="115"/>
      <c r="AU188" s="680"/>
      <c r="AV188" s="633"/>
      <c r="AW188" s="531"/>
      <c r="AX188" s="667"/>
      <c r="AY188" s="633"/>
      <c r="AZ188" s="228"/>
      <c r="BA188" s="680"/>
      <c r="BB188" s="633"/>
      <c r="BC188" s="537"/>
      <c r="BD188" s="667"/>
      <c r="BE188" s="669"/>
      <c r="BF188" s="670"/>
      <c r="BG188" s="671"/>
    </row>
    <row r="189" spans="1:59" ht="25.5" hidden="1" customHeight="1">
      <c r="A189" s="116"/>
      <c r="B189" s="111"/>
      <c r="C189" s="111"/>
      <c r="D189" s="111"/>
      <c r="E189" s="111"/>
      <c r="F189" s="12"/>
      <c r="G189" s="111"/>
      <c r="H189" s="276"/>
      <c r="I189" s="111"/>
      <c r="J189" s="111"/>
      <c r="K189" s="111"/>
      <c r="L189" s="111"/>
      <c r="M189" s="111"/>
      <c r="N189" s="111"/>
      <c r="O189" s="111"/>
      <c r="P189" s="117"/>
      <c r="Q189" s="111"/>
      <c r="R189" s="111"/>
      <c r="S189" s="111"/>
      <c r="T189" s="111"/>
      <c r="U189" s="111"/>
      <c r="V189" s="111"/>
      <c r="W189" s="111"/>
      <c r="X189" s="108"/>
      <c r="Y189" s="108"/>
      <c r="Z189" s="317"/>
      <c r="AA189" s="12"/>
      <c r="AB189" s="12"/>
      <c r="AC189" s="12"/>
      <c r="AD189" s="12"/>
      <c r="AE189" s="12"/>
      <c r="AF189" s="12"/>
      <c r="AG189" s="12"/>
      <c r="AH189" s="12"/>
      <c r="AI189" s="12"/>
      <c r="AJ189" s="218"/>
      <c r="AK189" s="12"/>
      <c r="AL189" s="12"/>
      <c r="AM189" s="12"/>
      <c r="AN189" s="12"/>
      <c r="AO189" s="12"/>
      <c r="AP189" s="12"/>
      <c r="AQ189" s="12"/>
      <c r="AR189" s="12"/>
      <c r="AS189" s="110"/>
      <c r="AU189" s="243"/>
      <c r="AV189" s="228"/>
      <c r="AW189" s="228"/>
      <c r="AX189" s="228"/>
      <c r="AY189" s="228"/>
      <c r="AZ189" s="228"/>
      <c r="BA189" s="237" t="s">
        <v>141</v>
      </c>
      <c r="BB189" s="228"/>
      <c r="BC189" s="228"/>
      <c r="BD189" s="228"/>
      <c r="BE189" s="228"/>
      <c r="BF189" s="228"/>
      <c r="BG189" s="236"/>
    </row>
    <row r="190" spans="1:59" ht="25.5" hidden="1" customHeight="1" thickBot="1">
      <c r="A190" s="116"/>
      <c r="B190" s="12"/>
      <c r="C190" s="119"/>
      <c r="D190" s="120"/>
      <c r="E190" s="120"/>
      <c r="F190" s="121"/>
      <c r="G190" s="120"/>
      <c r="H190" s="120"/>
      <c r="I190" s="120"/>
      <c r="J190" s="120"/>
      <c r="K190" s="120"/>
      <c r="L190" s="120"/>
      <c r="M190" s="120"/>
      <c r="N190" s="120"/>
      <c r="O190" s="120"/>
      <c r="P190" s="122"/>
      <c r="Q190" s="120"/>
      <c r="R190" s="120"/>
      <c r="S190" s="120"/>
      <c r="T190" s="120"/>
      <c r="U190" s="120"/>
      <c r="V190" s="120"/>
      <c r="W190" s="120"/>
      <c r="X190" s="123"/>
      <c r="Y190" s="123"/>
      <c r="Z190" s="123"/>
      <c r="AA190" s="121"/>
      <c r="AB190" s="124"/>
      <c r="AD190" s="12"/>
      <c r="AE190" s="107" t="s">
        <v>102</v>
      </c>
      <c r="AF190" s="12"/>
      <c r="AG190" s="12"/>
      <c r="AH190" s="12"/>
      <c r="AI190" s="12"/>
      <c r="AJ190" s="12"/>
      <c r="AK190" s="12"/>
      <c r="AL190" s="12"/>
      <c r="AM190" s="12"/>
      <c r="AN190" s="12"/>
      <c r="AO190" s="12"/>
      <c r="AP190" s="12"/>
      <c r="AQ190" s="12"/>
      <c r="AR190" s="12"/>
      <c r="AS190" s="110"/>
      <c r="AU190" s="246"/>
      <c r="AV190" s="247"/>
      <c r="AW190" s="238"/>
      <c r="AX190" s="238"/>
      <c r="AY190" s="238"/>
      <c r="AZ190" s="238"/>
      <c r="BA190" s="239" t="s">
        <v>250</v>
      </c>
      <c r="BB190" s="247"/>
      <c r="BC190" s="247"/>
      <c r="BD190" s="247"/>
      <c r="BE190" s="247"/>
      <c r="BF190" s="247"/>
      <c r="BG190" s="240"/>
    </row>
    <row r="191" spans="1:59" ht="25.5" hidden="1" customHeight="1">
      <c r="A191" s="116"/>
      <c r="B191" s="12"/>
      <c r="C191" s="125"/>
      <c r="D191" s="672"/>
      <c r="E191" s="672"/>
      <c r="F191" s="672"/>
      <c r="G191" s="672"/>
      <c r="H191" s="672"/>
      <c r="I191" s="672"/>
      <c r="J191" s="672"/>
      <c r="K191" s="672"/>
      <c r="L191" s="672"/>
      <c r="M191" s="672"/>
      <c r="N191" s="672"/>
      <c r="O191" s="672"/>
      <c r="P191" s="672"/>
      <c r="Q191" s="672"/>
      <c r="R191" s="672"/>
      <c r="S191" s="672"/>
      <c r="T191" s="672"/>
      <c r="U191" s="672"/>
      <c r="V191" s="672"/>
      <c r="W191" s="672"/>
      <c r="X191" s="672"/>
      <c r="Y191" s="672"/>
      <c r="Z191" s="672"/>
      <c r="AA191" s="672"/>
      <c r="AB191" s="673"/>
      <c r="AD191" s="12"/>
      <c r="AE191" s="209" t="s">
        <v>254</v>
      </c>
      <c r="AF191" s="12"/>
      <c r="AG191" s="12"/>
      <c r="AH191" s="12"/>
      <c r="AI191" s="12"/>
      <c r="AJ191" s="12"/>
      <c r="AK191" s="12"/>
      <c r="AL191" s="12"/>
      <c r="AM191" s="12"/>
      <c r="AN191" s="12"/>
      <c r="AO191" s="12"/>
      <c r="AP191" s="12"/>
      <c r="AQ191" s="12"/>
      <c r="AR191" s="12"/>
      <c r="AS191" s="110"/>
      <c r="AU191" s="674" t="s">
        <v>273</v>
      </c>
      <c r="AV191" s="232" t="s">
        <v>220</v>
      </c>
      <c r="AW191" s="232"/>
      <c r="AX191" s="232"/>
      <c r="AY191" s="169" t="s">
        <v>291</v>
      </c>
      <c r="AZ191" s="232"/>
      <c r="BA191" s="245"/>
      <c r="BB191" s="233" t="s">
        <v>139</v>
      </c>
      <c r="BC191" s="232"/>
      <c r="BD191" s="232"/>
      <c r="BE191" s="232"/>
      <c r="BF191" s="232"/>
      <c r="BG191" s="234"/>
    </row>
    <row r="192" spans="1:59" s="77" customFormat="1" ht="25.5" hidden="1" customHeight="1" thickBot="1">
      <c r="A192" s="116"/>
      <c r="B192" s="12"/>
      <c r="C192" s="126"/>
      <c r="D192" s="676"/>
      <c r="E192" s="676"/>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7"/>
      <c r="AC192" s="1"/>
      <c r="AD192" s="12"/>
      <c r="AE192" s="595" t="s">
        <v>166</v>
      </c>
      <c r="AF192" s="638"/>
      <c r="AG192" s="638"/>
      <c r="AH192" s="638"/>
      <c r="AI192" s="638"/>
      <c r="AJ192" s="638"/>
      <c r="AK192" s="639"/>
      <c r="AL192" s="643">
        <f>'様式第３－２号(テナント等映画館) '!AL194</f>
        <v>0</v>
      </c>
      <c r="AM192" s="644"/>
      <c r="AN192" s="644"/>
      <c r="AO192" s="644"/>
      <c r="AP192" s="644"/>
      <c r="AQ192" s="645"/>
      <c r="AR192" s="12"/>
      <c r="AS192" s="110"/>
      <c r="AU192" s="675"/>
      <c r="AV192" s="228" t="s">
        <v>140</v>
      </c>
      <c r="AW192" s="235"/>
      <c r="AX192" s="228"/>
      <c r="AY192" s="228" t="s">
        <v>276</v>
      </c>
      <c r="AZ192" s="235"/>
      <c r="BA192" s="245"/>
      <c r="BB192" s="226" t="s">
        <v>221</v>
      </c>
      <c r="BC192" s="235"/>
      <c r="BD192" s="228"/>
      <c r="BE192" s="228" t="s">
        <v>96</v>
      </c>
      <c r="BF192" s="228"/>
      <c r="BG192" s="236"/>
    </row>
    <row r="193" spans="1:59" ht="25.5" hidden="1" customHeight="1">
      <c r="A193" s="116"/>
      <c r="B193" s="12"/>
      <c r="C193" s="127"/>
      <c r="D193" s="678"/>
      <c r="E193" s="678"/>
      <c r="F193" s="678"/>
      <c r="G193" s="678"/>
      <c r="H193" s="678"/>
      <c r="I193" s="678"/>
      <c r="J193" s="678"/>
      <c r="K193" s="678"/>
      <c r="L193" s="678"/>
      <c r="M193" s="678"/>
      <c r="N193" s="678"/>
      <c r="O193" s="678"/>
      <c r="P193" s="678"/>
      <c r="Q193" s="678"/>
      <c r="R193" s="678"/>
      <c r="S193" s="678"/>
      <c r="T193" s="678"/>
      <c r="U193" s="678"/>
      <c r="V193" s="678"/>
      <c r="W193" s="678"/>
      <c r="X193" s="678"/>
      <c r="Y193" s="678"/>
      <c r="Z193" s="678"/>
      <c r="AA193" s="678"/>
      <c r="AB193" s="679"/>
      <c r="AD193" s="12"/>
      <c r="AE193" s="640"/>
      <c r="AF193" s="641"/>
      <c r="AG193" s="641"/>
      <c r="AH193" s="641"/>
      <c r="AI193" s="641"/>
      <c r="AJ193" s="641"/>
      <c r="AK193" s="642"/>
      <c r="AL193" s="646"/>
      <c r="AM193" s="647"/>
      <c r="AN193" s="647"/>
      <c r="AO193" s="647"/>
      <c r="AP193" s="647"/>
      <c r="AQ193" s="648"/>
      <c r="AR193" s="12"/>
      <c r="AS193" s="110"/>
      <c r="AT193" s="277"/>
      <c r="AU193" s="680" t="s">
        <v>137</v>
      </c>
      <c r="AV193" s="632">
        <f>T187*60+X187</f>
        <v>0</v>
      </c>
      <c r="AW193" s="531"/>
      <c r="AX193" s="667" t="s">
        <v>138</v>
      </c>
      <c r="AY193" s="632">
        <f>IF(C200="☑",21*60,AV176)</f>
        <v>0</v>
      </c>
      <c r="AZ193" s="228"/>
      <c r="BA193" s="680" t="s">
        <v>46</v>
      </c>
      <c r="BB193" s="632">
        <f>IF(AV193&lt;=AY193,AY193,AV176)</f>
        <v>0</v>
      </c>
      <c r="BC193" s="537"/>
      <c r="BD193" s="667" t="s">
        <v>248</v>
      </c>
      <c r="BE193" s="668">
        <f>IF(AV176-BB193&gt;0,AV176-BB193,0)</f>
        <v>0</v>
      </c>
      <c r="BF193" s="670" t="s">
        <v>136</v>
      </c>
      <c r="BG193" s="671"/>
    </row>
    <row r="194" spans="1:59" ht="25.5" hidden="1" customHeight="1">
      <c r="A194" s="116"/>
      <c r="B194" s="12"/>
      <c r="C194" s="127"/>
      <c r="D194" s="678"/>
      <c r="E194" s="678"/>
      <c r="F194" s="678"/>
      <c r="G194" s="678"/>
      <c r="H194" s="678"/>
      <c r="I194" s="678"/>
      <c r="J194" s="678"/>
      <c r="K194" s="678"/>
      <c r="L194" s="678"/>
      <c r="M194" s="678"/>
      <c r="N194" s="678"/>
      <c r="O194" s="678"/>
      <c r="P194" s="678"/>
      <c r="Q194" s="678"/>
      <c r="R194" s="678"/>
      <c r="S194" s="678"/>
      <c r="T194" s="678"/>
      <c r="U194" s="678"/>
      <c r="V194" s="678"/>
      <c r="W194" s="678"/>
      <c r="X194" s="678"/>
      <c r="Y194" s="678"/>
      <c r="Z194" s="678"/>
      <c r="AA194" s="678"/>
      <c r="AB194" s="679"/>
      <c r="AD194" s="12"/>
      <c r="AE194" s="209" t="s">
        <v>246</v>
      </c>
      <c r="AF194" s="12"/>
      <c r="AG194" s="12"/>
      <c r="AH194" s="12"/>
      <c r="AI194" s="12"/>
      <c r="AJ194" s="12"/>
      <c r="AK194" s="12"/>
      <c r="AL194" s="12"/>
      <c r="AM194" s="12"/>
      <c r="AN194" s="12"/>
      <c r="AO194" s="12"/>
      <c r="AP194" s="12"/>
      <c r="AQ194" s="12"/>
      <c r="AR194" s="12"/>
      <c r="AS194" s="110"/>
      <c r="AT194" s="277"/>
      <c r="AU194" s="680"/>
      <c r="AV194" s="633"/>
      <c r="AW194" s="531"/>
      <c r="AX194" s="667"/>
      <c r="AY194" s="633"/>
      <c r="AZ194" s="228"/>
      <c r="BA194" s="680"/>
      <c r="BB194" s="633"/>
      <c r="BC194" s="537"/>
      <c r="BD194" s="667"/>
      <c r="BE194" s="669"/>
      <c r="BF194" s="670"/>
      <c r="BG194" s="671"/>
    </row>
    <row r="195" spans="1:59" ht="25.5" hidden="1" customHeight="1">
      <c r="A195" s="116"/>
      <c r="B195" s="12"/>
      <c r="C195" s="127"/>
      <c r="D195" s="678"/>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678"/>
      <c r="AB195" s="679"/>
      <c r="AD195" s="12"/>
      <c r="AE195" s="595" t="s">
        <v>166</v>
      </c>
      <c r="AF195" s="638"/>
      <c r="AG195" s="638"/>
      <c r="AH195" s="638"/>
      <c r="AI195" s="638"/>
      <c r="AJ195" s="638"/>
      <c r="AK195" s="639"/>
      <c r="AL195" s="643">
        <f>'様式第３－２号(テナント等映画館) '!AL197</f>
        <v>0</v>
      </c>
      <c r="AM195" s="644"/>
      <c r="AN195" s="644"/>
      <c r="AO195" s="644"/>
      <c r="AP195" s="644"/>
      <c r="AQ195" s="645"/>
      <c r="AR195" s="12"/>
      <c r="AS195" s="110"/>
      <c r="AT195" s="277"/>
      <c r="AU195" s="243"/>
      <c r="AV195" s="228"/>
      <c r="AW195" s="228" t="s">
        <v>292</v>
      </c>
      <c r="AY195" s="228"/>
      <c r="AZ195" s="228"/>
      <c r="BA195" s="237" t="s">
        <v>141</v>
      </c>
      <c r="BB195" s="228"/>
      <c r="BC195" s="228"/>
      <c r="BD195" s="228"/>
      <c r="BE195" s="228"/>
      <c r="BF195" s="228"/>
      <c r="BG195" s="236"/>
    </row>
    <row r="196" spans="1:59" ht="25.5" hidden="1" customHeight="1">
      <c r="A196" s="116"/>
      <c r="B196" s="12"/>
      <c r="C196" s="684"/>
      <c r="D196" s="685"/>
      <c r="E196" s="686"/>
      <c r="F196" s="686"/>
      <c r="G196" s="686"/>
      <c r="H196" s="686"/>
      <c r="I196" s="686"/>
      <c r="J196" s="686"/>
      <c r="K196" s="686"/>
      <c r="L196" s="686"/>
      <c r="M196" s="686"/>
      <c r="N196" s="686"/>
      <c r="O196" s="686"/>
      <c r="P196" s="686"/>
      <c r="Q196" s="686"/>
      <c r="R196" s="686"/>
      <c r="S196" s="686"/>
      <c r="T196" s="686"/>
      <c r="U196" s="686"/>
      <c r="V196" s="686"/>
      <c r="W196" s="686"/>
      <c r="X196" s="686"/>
      <c r="Y196" s="686"/>
      <c r="Z196" s="686"/>
      <c r="AA196" s="686"/>
      <c r="AB196" s="687"/>
      <c r="AD196" s="12"/>
      <c r="AE196" s="640"/>
      <c r="AF196" s="641"/>
      <c r="AG196" s="641"/>
      <c r="AH196" s="641"/>
      <c r="AI196" s="641"/>
      <c r="AJ196" s="641"/>
      <c r="AK196" s="642"/>
      <c r="AL196" s="646"/>
      <c r="AM196" s="647"/>
      <c r="AN196" s="647"/>
      <c r="AO196" s="647"/>
      <c r="AP196" s="647"/>
      <c r="AQ196" s="648"/>
      <c r="AR196" s="12"/>
      <c r="AS196" s="110"/>
      <c r="AT196" s="277"/>
      <c r="AU196" s="246"/>
      <c r="AV196" s="247"/>
      <c r="AW196" s="238" t="s">
        <v>293</v>
      </c>
      <c r="AX196" s="238"/>
      <c r="AY196" s="238"/>
      <c r="AZ196" s="238"/>
      <c r="BA196" s="239" t="s">
        <v>250</v>
      </c>
      <c r="BB196" s="247"/>
      <c r="BC196" s="247"/>
      <c r="BD196" s="247"/>
      <c r="BE196" s="247"/>
      <c r="BF196" s="247"/>
      <c r="BG196" s="240"/>
    </row>
    <row r="197" spans="1:59" ht="25.5" hidden="1" customHeight="1">
      <c r="A197" s="116"/>
      <c r="B197" s="12"/>
      <c r="C197" s="126"/>
      <c r="D197" s="634"/>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5"/>
      <c r="AD197" s="12"/>
      <c r="AE197" s="209" t="s">
        <v>274</v>
      </c>
      <c r="AF197" s="12"/>
      <c r="AG197" s="12"/>
      <c r="AH197" s="12"/>
      <c r="AI197" s="12"/>
      <c r="AJ197" s="12"/>
      <c r="AK197" s="12"/>
      <c r="AL197" s="12"/>
      <c r="AM197" s="12"/>
      <c r="AN197" s="12"/>
      <c r="AO197" s="12"/>
      <c r="AP197" s="12"/>
      <c r="AQ197" s="12"/>
      <c r="AR197" s="12"/>
      <c r="AS197" s="110"/>
      <c r="AT197" s="277"/>
    </row>
    <row r="198" spans="1:59" ht="25.5" hidden="1" customHeight="1">
      <c r="A198" s="116"/>
      <c r="B198" s="12"/>
      <c r="C198" s="316"/>
      <c r="D198" s="636"/>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7"/>
      <c r="AD198" s="12"/>
      <c r="AE198" s="595" t="s">
        <v>166</v>
      </c>
      <c r="AF198" s="638"/>
      <c r="AG198" s="638"/>
      <c r="AH198" s="638"/>
      <c r="AI198" s="638"/>
      <c r="AJ198" s="638"/>
      <c r="AK198" s="639"/>
      <c r="AL198" s="643">
        <f>'様式第３－２号(テナント等映画館) '!AL200</f>
        <v>0</v>
      </c>
      <c r="AM198" s="644"/>
      <c r="AN198" s="644"/>
      <c r="AO198" s="644"/>
      <c r="AP198" s="644"/>
      <c r="AQ198" s="645"/>
      <c r="AR198" s="12"/>
      <c r="AS198" s="110"/>
      <c r="AT198" s="277"/>
    </row>
    <row r="199" spans="1:59" ht="25.5" hidden="1" customHeight="1">
      <c r="A199" s="116"/>
      <c r="B199" s="12"/>
      <c r="C199" s="316"/>
      <c r="D199" s="636"/>
      <c r="E199" s="636"/>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7"/>
      <c r="AD199" s="12"/>
      <c r="AE199" s="640"/>
      <c r="AF199" s="641"/>
      <c r="AG199" s="641"/>
      <c r="AH199" s="641"/>
      <c r="AI199" s="641"/>
      <c r="AJ199" s="641"/>
      <c r="AK199" s="642"/>
      <c r="AL199" s="646"/>
      <c r="AM199" s="647"/>
      <c r="AN199" s="647"/>
      <c r="AO199" s="647"/>
      <c r="AP199" s="647"/>
      <c r="AQ199" s="648"/>
      <c r="AR199" s="12"/>
      <c r="AS199" s="110"/>
      <c r="AT199" s="277"/>
    </row>
    <row r="200" spans="1:59" ht="25.5" hidden="1" customHeight="1">
      <c r="A200" s="116"/>
      <c r="B200" s="12"/>
      <c r="C200" s="649"/>
      <c r="D200" s="650"/>
      <c r="E200" s="651"/>
      <c r="F200" s="651"/>
      <c r="G200" s="651"/>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D200" s="12"/>
      <c r="AE200" s="12"/>
      <c r="AF200" s="12"/>
      <c r="AG200" s="12"/>
      <c r="AH200" s="12"/>
      <c r="AI200" s="12"/>
      <c r="AJ200" s="12"/>
      <c r="AK200" s="128" t="s">
        <v>159</v>
      </c>
      <c r="AL200" s="12"/>
      <c r="AM200" s="108"/>
      <c r="AN200" s="108"/>
      <c r="AO200" s="108"/>
      <c r="AP200" s="12"/>
      <c r="AQ200" s="12"/>
      <c r="AR200" s="12"/>
      <c r="AS200" s="110"/>
    </row>
    <row r="201" spans="1:59" ht="25.5" hidden="1" customHeight="1">
      <c r="A201" s="129"/>
      <c r="B201" s="130"/>
      <c r="C201" s="130"/>
      <c r="D201" s="130"/>
      <c r="E201" s="130"/>
      <c r="F201" s="131"/>
      <c r="G201" s="130"/>
      <c r="H201" s="130"/>
      <c r="I201" s="130"/>
      <c r="J201" s="130"/>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c r="AL201" s="132"/>
      <c r="AM201" s="134"/>
      <c r="AN201" s="134"/>
      <c r="AO201" s="134"/>
      <c r="AP201" s="132"/>
      <c r="AQ201" s="132"/>
      <c r="AR201" s="132"/>
      <c r="AS201" s="135"/>
    </row>
    <row r="202" spans="1:59" ht="17.25" hidden="1" customHeight="1">
      <c r="A202" s="112"/>
      <c r="B202" s="112"/>
      <c r="C202" s="112"/>
      <c r="D202" s="112"/>
      <c r="E202" s="112"/>
      <c r="F202" s="118"/>
      <c r="G202" s="112"/>
      <c r="H202" s="112"/>
      <c r="I202" s="112"/>
      <c r="J202" s="1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8"/>
      <c r="AL202" s="12"/>
      <c r="AM202" s="108"/>
      <c r="AN202" s="108"/>
      <c r="AO202" s="108"/>
      <c r="AP202" s="12"/>
      <c r="AQ202" s="12"/>
      <c r="AR202" s="12"/>
      <c r="AS202" s="12"/>
    </row>
    <row r="203" spans="1:59" ht="17.25" hidden="1" customHeight="1">
      <c r="A203" s="112"/>
      <c r="B203" s="112"/>
      <c r="C203" s="112"/>
      <c r="D203" s="112"/>
      <c r="E203" s="112"/>
      <c r="F203" s="118"/>
      <c r="G203" s="112"/>
      <c r="H203" s="112"/>
      <c r="I203" s="112"/>
      <c r="J203" s="112"/>
      <c r="AK203" s="136"/>
      <c r="AM203" s="92"/>
      <c r="AN203" s="92"/>
      <c r="AO203" s="92"/>
      <c r="AU203" s="12"/>
    </row>
    <row r="204" spans="1:59" ht="25.5" hidden="1" customHeight="1">
      <c r="A204" s="799" t="s">
        <v>225</v>
      </c>
      <c r="B204" s="800"/>
      <c r="C204" s="800"/>
      <c r="D204" s="800"/>
      <c r="E204" s="800"/>
      <c r="F204" s="800"/>
      <c r="G204" s="800"/>
      <c r="H204" s="800"/>
      <c r="I204" s="801"/>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U204" s="167" t="s">
        <v>112</v>
      </c>
      <c r="AV204" s="168"/>
      <c r="AW204" s="168"/>
      <c r="AX204" s="168"/>
      <c r="AY204" s="168"/>
      <c r="AZ204" s="169"/>
      <c r="BA204" s="168"/>
      <c r="BB204" s="168"/>
      <c r="BC204" s="169"/>
      <c r="BD204" s="168"/>
      <c r="BE204" s="168"/>
      <c r="BF204" s="169"/>
      <c r="BG204" s="170"/>
    </row>
    <row r="205" spans="1:59" ht="17.25" hidden="1" customHeight="1">
      <c r="A205" s="802"/>
      <c r="B205" s="803"/>
      <c r="C205" s="803"/>
      <c r="D205" s="803"/>
      <c r="E205" s="803"/>
      <c r="F205" s="803"/>
      <c r="G205" s="803"/>
      <c r="H205" s="803"/>
      <c r="I205" s="804"/>
      <c r="J205" s="101"/>
      <c r="K205" s="101"/>
      <c r="L205" s="101"/>
      <c r="M205" s="101"/>
      <c r="N205" s="101"/>
      <c r="O205" s="101"/>
      <c r="P205" s="101"/>
      <c r="Q205" s="101"/>
      <c r="R205" s="101"/>
      <c r="S205" s="101"/>
      <c r="T205" s="101"/>
      <c r="U205" s="101"/>
      <c r="V205" s="101"/>
      <c r="W205" s="101"/>
      <c r="X205" s="102"/>
      <c r="Y205" s="102"/>
      <c r="Z205" s="102"/>
      <c r="AA205" s="102"/>
      <c r="AB205" s="102"/>
      <c r="AC205" s="102"/>
      <c r="AD205" s="102"/>
      <c r="AE205" s="103"/>
      <c r="AF205" s="102"/>
      <c r="AG205" s="102"/>
      <c r="AH205" s="102"/>
      <c r="AI205" s="102"/>
      <c r="AJ205" s="102"/>
      <c r="AK205" s="102"/>
      <c r="AL205" s="102"/>
      <c r="AM205" s="102"/>
      <c r="AN205" s="102"/>
      <c r="AO205" s="102"/>
      <c r="AP205" s="104"/>
      <c r="AQ205" s="104"/>
      <c r="AR205" s="104"/>
      <c r="AS205" s="105"/>
      <c r="AU205" s="171"/>
      <c r="AV205" s="172"/>
      <c r="AW205" s="172"/>
      <c r="AX205" s="172"/>
      <c r="AY205" s="172"/>
      <c r="AZ205" s="172"/>
      <c r="BA205" s="172"/>
      <c r="BB205" s="172"/>
      <c r="BC205" s="172"/>
      <c r="BD205" s="172"/>
      <c r="BE205" s="172"/>
      <c r="BF205" s="172"/>
      <c r="BG205" s="173"/>
    </row>
    <row r="206" spans="1:59" ht="28.5" hidden="1" customHeight="1">
      <c r="A206" s="106"/>
      <c r="B206" s="107" t="s">
        <v>94</v>
      </c>
      <c r="C206" s="279"/>
      <c r="D206" s="279"/>
      <c r="E206" s="279"/>
      <c r="F206" s="12"/>
      <c r="G206" s="317"/>
      <c r="H206" s="12"/>
      <c r="I206" s="317"/>
      <c r="J206" s="317"/>
      <c r="K206" s="317"/>
      <c r="L206" s="317"/>
      <c r="M206" s="317"/>
      <c r="N206" s="317"/>
      <c r="O206" s="317"/>
      <c r="P206" s="317"/>
      <c r="Q206" s="317"/>
      <c r="R206" s="317"/>
      <c r="S206" s="317"/>
      <c r="T206" s="317"/>
      <c r="U206" s="317"/>
      <c r="V206" s="317"/>
      <c r="W206" s="317"/>
      <c r="X206" s="317"/>
      <c r="Y206" s="317"/>
      <c r="Z206" s="317"/>
      <c r="AA206" s="273"/>
      <c r="AB206" s="108"/>
      <c r="AC206" s="108"/>
      <c r="AD206" s="108"/>
      <c r="AE206" s="107" t="s">
        <v>101</v>
      </c>
      <c r="AF206" s="108"/>
      <c r="AG206" s="108"/>
      <c r="AH206" s="108"/>
      <c r="AI206" s="108"/>
      <c r="AJ206" s="108"/>
      <c r="AK206" s="108"/>
      <c r="AL206" s="108"/>
      <c r="AM206" s="108"/>
      <c r="AN206" s="108"/>
      <c r="AO206" s="108"/>
      <c r="AP206" s="108"/>
      <c r="AQ206" s="108"/>
      <c r="AR206" s="108"/>
      <c r="AS206" s="109"/>
      <c r="AT206" s="12"/>
      <c r="AU206" s="171"/>
      <c r="AV206" s="172" t="s">
        <v>114</v>
      </c>
      <c r="AW206" s="172"/>
      <c r="AX206" s="172"/>
      <c r="AY206" s="172" t="s">
        <v>18</v>
      </c>
      <c r="AZ206" s="172"/>
      <c r="BA206" s="172"/>
      <c r="BB206" s="172"/>
      <c r="BC206" s="172"/>
      <c r="BD206" s="172"/>
      <c r="BE206" s="172"/>
      <c r="BF206" s="172"/>
      <c r="BG206" s="173"/>
    </row>
    <row r="207" spans="1:59" ht="25.5" hidden="1" customHeight="1">
      <c r="A207" s="106"/>
      <c r="B207" s="595" t="s">
        <v>99</v>
      </c>
      <c r="C207" s="638"/>
      <c r="D207" s="638"/>
      <c r="E207" s="639"/>
      <c r="F207" s="688" t="s">
        <v>97</v>
      </c>
      <c r="G207" s="688"/>
      <c r="H207" s="653"/>
      <c r="I207" s="653"/>
      <c r="J207" s="655" t="s">
        <v>40</v>
      </c>
      <c r="K207" s="655"/>
      <c r="L207" s="653"/>
      <c r="M207" s="653"/>
      <c r="N207" s="655" t="s">
        <v>41</v>
      </c>
      <c r="O207" s="656"/>
      <c r="P207" s="659" t="s">
        <v>42</v>
      </c>
      <c r="Q207" s="656"/>
      <c r="R207" s="661" t="s">
        <v>98</v>
      </c>
      <c r="S207" s="661"/>
      <c r="T207" s="653"/>
      <c r="U207" s="653"/>
      <c r="V207" s="655" t="s">
        <v>40</v>
      </c>
      <c r="W207" s="655"/>
      <c r="X207" s="653"/>
      <c r="Y207" s="653"/>
      <c r="Z207" s="655" t="s">
        <v>41</v>
      </c>
      <c r="AA207" s="656"/>
      <c r="AB207" s="12"/>
      <c r="AC207" s="12"/>
      <c r="AD207" s="12"/>
      <c r="AE207" s="595" t="s">
        <v>164</v>
      </c>
      <c r="AF207" s="587"/>
      <c r="AG207" s="587"/>
      <c r="AH207" s="587"/>
      <c r="AI207" s="588"/>
      <c r="AJ207" s="665">
        <f>ROUNDDOWN(AY207/60,0)</f>
        <v>0</v>
      </c>
      <c r="AK207" s="665"/>
      <c r="AL207" s="795" t="s">
        <v>88</v>
      </c>
      <c r="AM207" s="795"/>
      <c r="AN207" s="665">
        <f>AY207-AJ207*60</f>
        <v>0</v>
      </c>
      <c r="AO207" s="665"/>
      <c r="AP207" s="655" t="s">
        <v>41</v>
      </c>
      <c r="AQ207" s="656"/>
      <c r="AR207" s="108"/>
      <c r="AS207" s="110"/>
      <c r="AT207" s="699"/>
      <c r="AU207" s="694" t="s">
        <v>45</v>
      </c>
      <c r="AV207" s="695">
        <f>T207*60+X207</f>
        <v>0</v>
      </c>
      <c r="AW207" s="172"/>
      <c r="AX207" s="689" t="s">
        <v>247</v>
      </c>
      <c r="AY207" s="695">
        <f>(T207*60+X207)-(H207*60+L207)</f>
        <v>0</v>
      </c>
      <c r="AZ207" s="172"/>
      <c r="BA207" s="172"/>
      <c r="BB207" s="172"/>
      <c r="BC207" s="172"/>
      <c r="BD207" s="172"/>
      <c r="BE207" s="172"/>
      <c r="BF207" s="172"/>
      <c r="BG207" s="173"/>
    </row>
    <row r="208" spans="1:59" ht="25.5" hidden="1" customHeight="1">
      <c r="A208" s="106"/>
      <c r="B208" s="640"/>
      <c r="C208" s="641"/>
      <c r="D208" s="641"/>
      <c r="E208" s="642"/>
      <c r="F208" s="688"/>
      <c r="G208" s="688"/>
      <c r="H208" s="654"/>
      <c r="I208" s="654"/>
      <c r="J208" s="657"/>
      <c r="K208" s="657"/>
      <c r="L208" s="654"/>
      <c r="M208" s="654"/>
      <c r="N208" s="657"/>
      <c r="O208" s="658"/>
      <c r="P208" s="660"/>
      <c r="Q208" s="658"/>
      <c r="R208" s="662"/>
      <c r="S208" s="662"/>
      <c r="T208" s="654"/>
      <c r="U208" s="654"/>
      <c r="V208" s="657"/>
      <c r="W208" s="657"/>
      <c r="X208" s="654"/>
      <c r="Y208" s="654"/>
      <c r="Z208" s="657"/>
      <c r="AA208" s="658"/>
      <c r="AB208" s="12"/>
      <c r="AC208" s="12"/>
      <c r="AD208" s="12"/>
      <c r="AE208" s="599"/>
      <c r="AF208" s="593"/>
      <c r="AG208" s="593"/>
      <c r="AH208" s="593"/>
      <c r="AI208" s="594"/>
      <c r="AJ208" s="666"/>
      <c r="AK208" s="666"/>
      <c r="AL208" s="796"/>
      <c r="AM208" s="796"/>
      <c r="AN208" s="666"/>
      <c r="AO208" s="666"/>
      <c r="AP208" s="657"/>
      <c r="AQ208" s="658"/>
      <c r="AR208" s="108"/>
      <c r="AS208" s="110"/>
      <c r="AT208" s="699"/>
      <c r="AU208" s="694"/>
      <c r="AV208" s="696"/>
      <c r="AW208" s="172"/>
      <c r="AX208" s="689"/>
      <c r="AY208" s="696"/>
      <c r="AZ208" s="172"/>
      <c r="BA208" s="172"/>
      <c r="BB208" s="172"/>
      <c r="BC208" s="172"/>
      <c r="BD208" s="172"/>
      <c r="BE208" s="172"/>
      <c r="BF208" s="172"/>
      <c r="BG208" s="173"/>
    </row>
    <row r="209" spans="1:59" ht="25.5" hidden="1" customHeight="1" thickBot="1">
      <c r="A209" s="106"/>
      <c r="B209" s="111"/>
      <c r="C209" s="111"/>
      <c r="D209" s="111"/>
      <c r="E209" s="111"/>
      <c r="F209" s="112"/>
      <c r="G209" s="112"/>
      <c r="H209" s="276"/>
      <c r="I209" s="112"/>
      <c r="J209" s="112"/>
      <c r="K209" s="112"/>
      <c r="L209" s="112"/>
      <c r="M209" s="112"/>
      <c r="N209" s="112"/>
      <c r="O209" s="112"/>
      <c r="P209" s="112"/>
      <c r="Q209" s="112"/>
      <c r="R209" s="112"/>
      <c r="S209" s="112"/>
      <c r="T209" s="112"/>
      <c r="U209" s="112"/>
      <c r="V209" s="112"/>
      <c r="W209" s="112"/>
      <c r="X209" s="108"/>
      <c r="Y209" s="108"/>
      <c r="Z209" s="317"/>
      <c r="AA209" s="273"/>
      <c r="AB209" s="108"/>
      <c r="AC209" s="108"/>
      <c r="AD209" s="108"/>
      <c r="AE209" s="108"/>
      <c r="AF209" s="108"/>
      <c r="AG209" s="108"/>
      <c r="AH209" s="108"/>
      <c r="AI209" s="108"/>
      <c r="AJ209" s="218"/>
      <c r="AK209" s="108"/>
      <c r="AL209" s="108"/>
      <c r="AM209" s="108"/>
      <c r="AN209" s="108"/>
      <c r="AO209" s="108"/>
      <c r="AP209" s="108"/>
      <c r="AQ209" s="108"/>
      <c r="AR209" s="108"/>
      <c r="AS209" s="110"/>
      <c r="AU209" s="171"/>
      <c r="AV209" s="176"/>
      <c r="AW209" s="176"/>
      <c r="AX209" s="176"/>
      <c r="AY209" s="176"/>
      <c r="AZ209" s="176"/>
      <c r="BA209" s="176"/>
      <c r="BB209" s="176"/>
      <c r="BC209" s="176"/>
      <c r="BD209" s="176"/>
      <c r="BE209" s="176"/>
      <c r="BF209" s="176"/>
      <c r="BG209" s="177"/>
    </row>
    <row r="210" spans="1:59" s="12" customFormat="1" ht="25.5" hidden="1" customHeight="1">
      <c r="A210" s="106"/>
      <c r="B210" s="114" t="s">
        <v>245</v>
      </c>
      <c r="C210" s="279"/>
      <c r="D210" s="279"/>
      <c r="E210" s="279"/>
      <c r="F210" s="317"/>
      <c r="G210" s="317"/>
      <c r="H210" s="317"/>
      <c r="I210" s="317"/>
      <c r="J210" s="317"/>
      <c r="K210" s="317"/>
      <c r="L210" s="317"/>
      <c r="M210" s="317"/>
      <c r="N210" s="317"/>
      <c r="O210" s="317"/>
      <c r="P210" s="317"/>
      <c r="Q210" s="317"/>
      <c r="R210" s="317"/>
      <c r="S210" s="317"/>
      <c r="T210" s="317"/>
      <c r="U210" s="317"/>
      <c r="V210" s="317"/>
      <c r="W210" s="273"/>
      <c r="X210" s="108"/>
      <c r="Y210" s="108"/>
      <c r="Z210" s="317"/>
      <c r="AA210" s="273"/>
      <c r="AB210" s="108"/>
      <c r="AC210" s="108"/>
      <c r="AD210" s="108"/>
      <c r="AE210" s="107" t="s">
        <v>100</v>
      </c>
      <c r="AF210" s="108"/>
      <c r="AG210" s="108"/>
      <c r="AH210" s="108"/>
      <c r="AI210" s="108"/>
      <c r="AJ210" s="108"/>
      <c r="AK210" s="108"/>
      <c r="AL210" s="108"/>
      <c r="AM210" s="108"/>
      <c r="AN210" s="108"/>
      <c r="AO210" s="108"/>
      <c r="AP210" s="108"/>
      <c r="AQ210" s="108"/>
      <c r="AR210" s="108"/>
      <c r="AS210" s="110"/>
      <c r="AU210" s="674" t="s">
        <v>272</v>
      </c>
      <c r="AV210" s="169" t="s">
        <v>220</v>
      </c>
      <c r="AW210" s="169"/>
      <c r="AX210" s="169"/>
      <c r="AY210" s="169" t="s">
        <v>291</v>
      </c>
      <c r="AZ210" s="169"/>
      <c r="BA210" s="167"/>
      <c r="BB210" s="225" t="s">
        <v>139</v>
      </c>
      <c r="BC210" s="169"/>
      <c r="BD210" s="169"/>
      <c r="BE210" s="169"/>
      <c r="BF210" s="169"/>
      <c r="BG210" s="175"/>
    </row>
    <row r="211" spans="1:59" s="8" customFormat="1" ht="25.5" hidden="1" customHeight="1" thickBot="1">
      <c r="A211" s="221"/>
      <c r="B211" s="209" t="s">
        <v>254</v>
      </c>
      <c r="C211" s="209"/>
      <c r="D211" s="209"/>
      <c r="E211" s="209"/>
      <c r="F211" s="209"/>
      <c r="G211" s="209"/>
      <c r="H211" s="209"/>
      <c r="I211" s="209"/>
      <c r="J211" s="209"/>
      <c r="K211" s="209"/>
      <c r="L211" s="209"/>
      <c r="M211" s="209"/>
      <c r="N211" s="209"/>
      <c r="O211" s="211"/>
      <c r="P211" s="209"/>
      <c r="Q211" s="209"/>
      <c r="R211" s="209"/>
      <c r="S211" s="209"/>
      <c r="T211" s="209"/>
      <c r="U211" s="222"/>
      <c r="V211" s="209"/>
      <c r="W211" s="209"/>
      <c r="X211" s="223"/>
      <c r="Y211" s="223"/>
      <c r="Z211" s="317"/>
      <c r="AA211" s="273"/>
      <c r="AB211" s="223"/>
      <c r="AC211" s="223"/>
      <c r="AD211" s="223"/>
      <c r="AE211" s="209" t="s">
        <v>254</v>
      </c>
      <c r="AF211" s="211"/>
      <c r="AG211" s="210"/>
      <c r="AH211" s="210"/>
      <c r="AI211" s="210"/>
      <c r="AJ211" s="210"/>
      <c r="AK211" s="210"/>
      <c r="AL211" s="210"/>
      <c r="AM211" s="210"/>
      <c r="AN211" s="223"/>
      <c r="AO211" s="223"/>
      <c r="AP211" s="223"/>
      <c r="AQ211" s="137"/>
      <c r="AR211" s="223"/>
      <c r="AS211" s="224"/>
      <c r="AU211" s="675"/>
      <c r="AV211" s="172" t="s">
        <v>140</v>
      </c>
      <c r="AW211" s="174"/>
      <c r="AX211" s="172"/>
      <c r="AY211" s="228" t="s">
        <v>249</v>
      </c>
      <c r="AZ211" s="174"/>
      <c r="BA211" s="243"/>
      <c r="BB211" s="226" t="s">
        <v>221</v>
      </c>
      <c r="BC211" s="174"/>
      <c r="BD211" s="172"/>
      <c r="BE211" s="172" t="s">
        <v>96</v>
      </c>
      <c r="BF211" s="172"/>
      <c r="BG211" s="173"/>
    </row>
    <row r="212" spans="1:59" ht="25.5" hidden="1" customHeight="1">
      <c r="A212" s="106"/>
      <c r="B212" s="595" t="s">
        <v>109</v>
      </c>
      <c r="C212" s="638"/>
      <c r="D212" s="638"/>
      <c r="E212" s="639"/>
      <c r="F212" s="688" t="s">
        <v>97</v>
      </c>
      <c r="G212" s="688"/>
      <c r="H212" s="663"/>
      <c r="I212" s="653"/>
      <c r="J212" s="655" t="s">
        <v>40</v>
      </c>
      <c r="K212" s="655"/>
      <c r="L212" s="653"/>
      <c r="M212" s="653"/>
      <c r="N212" s="655" t="s">
        <v>41</v>
      </c>
      <c r="O212" s="656"/>
      <c r="P212" s="659" t="s">
        <v>42</v>
      </c>
      <c r="Q212" s="656"/>
      <c r="R212" s="661" t="s">
        <v>98</v>
      </c>
      <c r="S212" s="661"/>
      <c r="T212" s="663"/>
      <c r="U212" s="653"/>
      <c r="V212" s="655" t="s">
        <v>40</v>
      </c>
      <c r="W212" s="655"/>
      <c r="X212" s="653"/>
      <c r="Y212" s="653"/>
      <c r="Z212" s="655" t="s">
        <v>41</v>
      </c>
      <c r="AA212" s="656"/>
      <c r="AB212" s="108"/>
      <c r="AC212" s="108"/>
      <c r="AD212" s="108"/>
      <c r="AE212" s="681" t="s">
        <v>165</v>
      </c>
      <c r="AF212" s="655"/>
      <c r="AG212" s="655"/>
      <c r="AH212" s="655"/>
      <c r="AI212" s="656"/>
      <c r="AJ212" s="682">
        <f>ROUNDDOWN(BE212/60,0)</f>
        <v>0</v>
      </c>
      <c r="AK212" s="665"/>
      <c r="AL212" s="655" t="s">
        <v>40</v>
      </c>
      <c r="AM212" s="655"/>
      <c r="AN212" s="665">
        <f>BE212-AJ212*60</f>
        <v>0</v>
      </c>
      <c r="AO212" s="665"/>
      <c r="AP212" s="655" t="s">
        <v>41</v>
      </c>
      <c r="AQ212" s="656"/>
      <c r="AR212" s="108"/>
      <c r="AS212" s="115"/>
      <c r="AU212" s="694" t="s">
        <v>137</v>
      </c>
      <c r="AV212" s="695">
        <f>T212*60+X212</f>
        <v>0</v>
      </c>
      <c r="AW212" s="697"/>
      <c r="AX212" s="689" t="s">
        <v>138</v>
      </c>
      <c r="AY212" s="695">
        <f>20*60</f>
        <v>1200</v>
      </c>
      <c r="AZ212" s="172"/>
      <c r="BA212" s="694" t="s">
        <v>46</v>
      </c>
      <c r="BB212" s="695">
        <f>IF(AV212&lt;=AY212,AY212,AV207)</f>
        <v>1200</v>
      </c>
      <c r="BC212" s="698"/>
      <c r="BD212" s="689" t="s">
        <v>248</v>
      </c>
      <c r="BE212" s="690">
        <f>IF(AV207-BB212&gt;0,AV207-BB212,0)</f>
        <v>0</v>
      </c>
      <c r="BF212" s="692" t="s">
        <v>136</v>
      </c>
      <c r="BG212" s="693"/>
    </row>
    <row r="213" spans="1:59" ht="25.5" hidden="1" customHeight="1">
      <c r="A213" s="106"/>
      <c r="B213" s="640"/>
      <c r="C213" s="641"/>
      <c r="D213" s="641"/>
      <c r="E213" s="642"/>
      <c r="F213" s="688"/>
      <c r="G213" s="688"/>
      <c r="H213" s="664"/>
      <c r="I213" s="654"/>
      <c r="J213" s="657"/>
      <c r="K213" s="657"/>
      <c r="L213" s="654"/>
      <c r="M213" s="654"/>
      <c r="N213" s="657"/>
      <c r="O213" s="658"/>
      <c r="P213" s="660"/>
      <c r="Q213" s="658"/>
      <c r="R213" s="662"/>
      <c r="S213" s="662"/>
      <c r="T213" s="664"/>
      <c r="U213" s="654"/>
      <c r="V213" s="657"/>
      <c r="W213" s="657"/>
      <c r="X213" s="654"/>
      <c r="Y213" s="654"/>
      <c r="Z213" s="657"/>
      <c r="AA213" s="658"/>
      <c r="AB213" s="12"/>
      <c r="AC213" s="12"/>
      <c r="AD213" s="12"/>
      <c r="AE213" s="660"/>
      <c r="AF213" s="657"/>
      <c r="AG213" s="657"/>
      <c r="AH213" s="657"/>
      <c r="AI213" s="658"/>
      <c r="AJ213" s="683"/>
      <c r="AK213" s="666"/>
      <c r="AL213" s="657"/>
      <c r="AM213" s="657"/>
      <c r="AN213" s="666"/>
      <c r="AO213" s="666"/>
      <c r="AP213" s="657"/>
      <c r="AQ213" s="658"/>
      <c r="AR213" s="108"/>
      <c r="AS213" s="115"/>
      <c r="AU213" s="694"/>
      <c r="AV213" s="696"/>
      <c r="AW213" s="697"/>
      <c r="AX213" s="689"/>
      <c r="AY213" s="696"/>
      <c r="AZ213" s="172"/>
      <c r="BA213" s="694"/>
      <c r="BB213" s="696"/>
      <c r="BC213" s="698"/>
      <c r="BD213" s="689"/>
      <c r="BE213" s="691"/>
      <c r="BF213" s="692"/>
      <c r="BG213" s="693"/>
    </row>
    <row r="214" spans="1:59" s="8" customFormat="1" ht="25.5" hidden="1" customHeight="1">
      <c r="A214" s="221"/>
      <c r="B214" s="209" t="s">
        <v>246</v>
      </c>
      <c r="C214" s="209"/>
      <c r="D214" s="209"/>
      <c r="E214" s="209"/>
      <c r="F214" s="209"/>
      <c r="G214" s="209"/>
      <c r="H214" s="209"/>
      <c r="I214" s="209"/>
      <c r="J214" s="209"/>
      <c r="K214" s="209"/>
      <c r="L214" s="209"/>
      <c r="M214" s="209"/>
      <c r="N214" s="209"/>
      <c r="O214" s="211"/>
      <c r="P214" s="209"/>
      <c r="Q214" s="209"/>
      <c r="R214" s="209"/>
      <c r="S214" s="209"/>
      <c r="T214" s="209"/>
      <c r="U214" s="222"/>
      <c r="V214" s="209"/>
      <c r="W214" s="209"/>
      <c r="X214" s="223"/>
      <c r="Y214" s="223"/>
      <c r="Z214" s="317"/>
      <c r="AA214" s="273"/>
      <c r="AB214" s="223"/>
      <c r="AC214" s="223"/>
      <c r="AD214" s="223"/>
      <c r="AE214" s="209" t="s">
        <v>246</v>
      </c>
      <c r="AF214" s="211"/>
      <c r="AG214" s="210"/>
      <c r="AH214" s="210"/>
      <c r="AI214" s="210"/>
      <c r="AJ214" s="210"/>
      <c r="AK214" s="210"/>
      <c r="AL214" s="210"/>
      <c r="AM214" s="210"/>
      <c r="AN214" s="223"/>
      <c r="AO214" s="223"/>
      <c r="AP214" s="223"/>
      <c r="AQ214" s="137"/>
      <c r="AR214" s="223"/>
      <c r="AS214" s="224"/>
      <c r="AU214" s="242"/>
      <c r="AV214" s="172"/>
      <c r="AW214" s="172"/>
      <c r="AX214" s="172"/>
      <c r="AY214" s="172"/>
      <c r="AZ214" s="172"/>
      <c r="BA214" s="219" t="s">
        <v>141</v>
      </c>
      <c r="BB214" s="172"/>
      <c r="BC214" s="172"/>
      <c r="BD214" s="172"/>
      <c r="BE214" s="172"/>
      <c r="BF214" s="172"/>
      <c r="BG214" s="173"/>
    </row>
    <row r="215" spans="1:59" ht="25.5" hidden="1" customHeight="1" thickBot="1">
      <c r="A215" s="106"/>
      <c r="B215" s="595" t="s">
        <v>109</v>
      </c>
      <c r="C215" s="638"/>
      <c r="D215" s="638"/>
      <c r="E215" s="639"/>
      <c r="F215" s="688" t="s">
        <v>97</v>
      </c>
      <c r="G215" s="688"/>
      <c r="H215" s="663"/>
      <c r="I215" s="653"/>
      <c r="J215" s="655" t="s">
        <v>40</v>
      </c>
      <c r="K215" s="655"/>
      <c r="L215" s="653"/>
      <c r="M215" s="653"/>
      <c r="N215" s="655" t="s">
        <v>41</v>
      </c>
      <c r="O215" s="656"/>
      <c r="P215" s="659" t="s">
        <v>42</v>
      </c>
      <c r="Q215" s="656"/>
      <c r="R215" s="661" t="s">
        <v>98</v>
      </c>
      <c r="S215" s="661"/>
      <c r="T215" s="663"/>
      <c r="U215" s="653"/>
      <c r="V215" s="655" t="s">
        <v>40</v>
      </c>
      <c r="W215" s="655"/>
      <c r="X215" s="653"/>
      <c r="Y215" s="653"/>
      <c r="Z215" s="655" t="s">
        <v>41</v>
      </c>
      <c r="AA215" s="656"/>
      <c r="AB215" s="108"/>
      <c r="AC215" s="108"/>
      <c r="AD215" s="108"/>
      <c r="AE215" s="681" t="s">
        <v>165</v>
      </c>
      <c r="AF215" s="655"/>
      <c r="AG215" s="655"/>
      <c r="AH215" s="655"/>
      <c r="AI215" s="656"/>
      <c r="AJ215" s="682">
        <f>ROUNDDOWN(BE218/60,0)</f>
        <v>0</v>
      </c>
      <c r="AK215" s="665"/>
      <c r="AL215" s="655" t="s">
        <v>40</v>
      </c>
      <c r="AM215" s="655"/>
      <c r="AN215" s="665">
        <f>BE218-AJ215*60</f>
        <v>0</v>
      </c>
      <c r="AO215" s="665"/>
      <c r="AP215" s="655" t="s">
        <v>41</v>
      </c>
      <c r="AQ215" s="656"/>
      <c r="AR215" s="108"/>
      <c r="AS215" s="115"/>
      <c r="AU215" s="171"/>
      <c r="AV215" s="244"/>
      <c r="AW215" s="176"/>
      <c r="AX215" s="176"/>
      <c r="AY215" s="176"/>
      <c r="AZ215" s="176"/>
      <c r="BA215" s="220" t="s">
        <v>258</v>
      </c>
      <c r="BB215" s="244"/>
      <c r="BC215" s="244"/>
      <c r="BD215" s="244"/>
      <c r="BE215" s="244"/>
      <c r="BF215" s="244"/>
      <c r="BG215" s="177"/>
    </row>
    <row r="216" spans="1:59" ht="25.5" hidden="1" customHeight="1">
      <c r="A216" s="106"/>
      <c r="B216" s="640"/>
      <c r="C216" s="641"/>
      <c r="D216" s="641"/>
      <c r="E216" s="642"/>
      <c r="F216" s="688"/>
      <c r="G216" s="688"/>
      <c r="H216" s="664"/>
      <c r="I216" s="654"/>
      <c r="J216" s="657"/>
      <c r="K216" s="657"/>
      <c r="L216" s="654"/>
      <c r="M216" s="654"/>
      <c r="N216" s="657"/>
      <c r="O216" s="658"/>
      <c r="P216" s="660"/>
      <c r="Q216" s="658"/>
      <c r="R216" s="662"/>
      <c r="S216" s="662"/>
      <c r="T216" s="664"/>
      <c r="U216" s="654"/>
      <c r="V216" s="657"/>
      <c r="W216" s="657"/>
      <c r="X216" s="654"/>
      <c r="Y216" s="654"/>
      <c r="Z216" s="657"/>
      <c r="AA216" s="658"/>
      <c r="AB216" s="12"/>
      <c r="AC216" s="12"/>
      <c r="AD216" s="12"/>
      <c r="AE216" s="660"/>
      <c r="AF216" s="657"/>
      <c r="AG216" s="657"/>
      <c r="AH216" s="657"/>
      <c r="AI216" s="658"/>
      <c r="AJ216" s="683"/>
      <c r="AK216" s="666"/>
      <c r="AL216" s="657"/>
      <c r="AM216" s="657"/>
      <c r="AN216" s="666"/>
      <c r="AO216" s="666"/>
      <c r="AP216" s="657"/>
      <c r="AQ216" s="658"/>
      <c r="AR216" s="108"/>
      <c r="AS216" s="115"/>
      <c r="AU216" s="674" t="s">
        <v>275</v>
      </c>
      <c r="AV216" s="232" t="s">
        <v>220</v>
      </c>
      <c r="AW216" s="232"/>
      <c r="AX216" s="232"/>
      <c r="AY216" s="169" t="s">
        <v>291</v>
      </c>
      <c r="AZ216" s="232"/>
      <c r="BA216" s="245"/>
      <c r="BB216" s="233" t="s">
        <v>139</v>
      </c>
      <c r="BC216" s="232"/>
      <c r="BD216" s="232"/>
      <c r="BE216" s="232"/>
      <c r="BF216" s="232"/>
      <c r="BG216" s="234"/>
    </row>
    <row r="217" spans="1:59" s="8" customFormat="1" ht="25.5" hidden="1" customHeight="1" thickBot="1">
      <c r="A217" s="221"/>
      <c r="B217" s="209" t="s">
        <v>274</v>
      </c>
      <c r="C217" s="209"/>
      <c r="D217" s="209"/>
      <c r="E217" s="209"/>
      <c r="F217" s="209"/>
      <c r="G217" s="209"/>
      <c r="H217" s="209"/>
      <c r="I217" s="209"/>
      <c r="J217" s="209"/>
      <c r="K217" s="209"/>
      <c r="L217" s="209"/>
      <c r="M217" s="209"/>
      <c r="N217" s="209"/>
      <c r="O217" s="211"/>
      <c r="P217" s="209"/>
      <c r="Q217" s="209"/>
      <c r="R217" s="209"/>
      <c r="S217" s="209"/>
      <c r="T217" s="209"/>
      <c r="U217" s="222"/>
      <c r="V217" s="209"/>
      <c r="W217" s="209"/>
      <c r="X217" s="223"/>
      <c r="Y217" s="223"/>
      <c r="Z217" s="317"/>
      <c r="AA217" s="273"/>
      <c r="AB217" s="223"/>
      <c r="AC217" s="223"/>
      <c r="AD217" s="223"/>
      <c r="AE217" s="209" t="s">
        <v>274</v>
      </c>
      <c r="AF217" s="211"/>
      <c r="AG217" s="210"/>
      <c r="AH217" s="210"/>
      <c r="AI217" s="210"/>
      <c r="AJ217" s="210"/>
      <c r="AK217" s="210"/>
      <c r="AL217" s="210"/>
      <c r="AM217" s="210"/>
      <c r="AN217" s="223"/>
      <c r="AO217" s="223"/>
      <c r="AP217" s="223"/>
      <c r="AQ217" s="137"/>
      <c r="AR217" s="223"/>
      <c r="AS217" s="224"/>
      <c r="AU217" s="675"/>
      <c r="AV217" s="228" t="s">
        <v>140</v>
      </c>
      <c r="AW217" s="235"/>
      <c r="AX217" s="228"/>
      <c r="AY217" s="228" t="s">
        <v>285</v>
      </c>
      <c r="AZ217" s="235"/>
      <c r="BA217" s="245"/>
      <c r="BB217" s="226" t="s">
        <v>221</v>
      </c>
      <c r="BC217" s="235"/>
      <c r="BD217" s="228"/>
      <c r="BE217" s="228" t="s">
        <v>96</v>
      </c>
      <c r="BF217" s="228"/>
      <c r="BG217" s="236"/>
    </row>
    <row r="218" spans="1:59" ht="25.5" hidden="1" customHeight="1">
      <c r="A218" s="106"/>
      <c r="B218" s="595" t="s">
        <v>109</v>
      </c>
      <c r="C218" s="638"/>
      <c r="D218" s="638"/>
      <c r="E218" s="639"/>
      <c r="F218" s="688" t="s">
        <v>97</v>
      </c>
      <c r="G218" s="688"/>
      <c r="H218" s="663"/>
      <c r="I218" s="653"/>
      <c r="J218" s="655" t="s">
        <v>40</v>
      </c>
      <c r="K218" s="655"/>
      <c r="L218" s="653"/>
      <c r="M218" s="653"/>
      <c r="N218" s="655" t="s">
        <v>41</v>
      </c>
      <c r="O218" s="656"/>
      <c r="P218" s="659" t="s">
        <v>42</v>
      </c>
      <c r="Q218" s="656"/>
      <c r="R218" s="661" t="s">
        <v>98</v>
      </c>
      <c r="S218" s="661"/>
      <c r="T218" s="663"/>
      <c r="U218" s="653"/>
      <c r="V218" s="655" t="s">
        <v>40</v>
      </c>
      <c r="W218" s="655"/>
      <c r="X218" s="653"/>
      <c r="Y218" s="653"/>
      <c r="Z218" s="655" t="s">
        <v>41</v>
      </c>
      <c r="AA218" s="656"/>
      <c r="AB218" s="108"/>
      <c r="AC218" s="108"/>
      <c r="AD218" s="108"/>
      <c r="AE218" s="681" t="s">
        <v>288</v>
      </c>
      <c r="AF218" s="655"/>
      <c r="AG218" s="655"/>
      <c r="AH218" s="655"/>
      <c r="AI218" s="656"/>
      <c r="AJ218" s="682">
        <f>ROUNDDOWN(BE224/60,0)</f>
        <v>0</v>
      </c>
      <c r="AK218" s="665"/>
      <c r="AL218" s="655" t="s">
        <v>40</v>
      </c>
      <c r="AM218" s="655"/>
      <c r="AN218" s="665">
        <f>BE224-AJ218*60</f>
        <v>0</v>
      </c>
      <c r="AO218" s="665"/>
      <c r="AP218" s="655" t="s">
        <v>41</v>
      </c>
      <c r="AQ218" s="656"/>
      <c r="AR218" s="108"/>
      <c r="AS218" s="115"/>
      <c r="AU218" s="680" t="s">
        <v>137</v>
      </c>
      <c r="AV218" s="632">
        <f>T215*60+X215</f>
        <v>0</v>
      </c>
      <c r="AW218" s="531"/>
      <c r="AX218" s="667" t="s">
        <v>138</v>
      </c>
      <c r="AY218" s="632">
        <f>IF(C227="☑",21*60,20*60)</f>
        <v>1200</v>
      </c>
      <c r="AZ218" s="228"/>
      <c r="BA218" s="680" t="s">
        <v>46</v>
      </c>
      <c r="BB218" s="632">
        <f>IF(AV218&lt;=AY218,AY218,AV207)</f>
        <v>1200</v>
      </c>
      <c r="BC218" s="537"/>
      <c r="BD218" s="667" t="s">
        <v>248</v>
      </c>
      <c r="BE218" s="668">
        <f>IF(AV207-BB218&gt;0,AV207-BB218,0)</f>
        <v>0</v>
      </c>
      <c r="BF218" s="670" t="s">
        <v>136</v>
      </c>
      <c r="BG218" s="671"/>
    </row>
    <row r="219" spans="1:59" ht="25.5" hidden="1" customHeight="1">
      <c r="A219" s="106"/>
      <c r="B219" s="640"/>
      <c r="C219" s="641"/>
      <c r="D219" s="641"/>
      <c r="E219" s="642"/>
      <c r="F219" s="688"/>
      <c r="G219" s="688"/>
      <c r="H219" s="664"/>
      <c r="I219" s="654"/>
      <c r="J219" s="657"/>
      <c r="K219" s="657"/>
      <c r="L219" s="654"/>
      <c r="M219" s="654"/>
      <c r="N219" s="657"/>
      <c r="O219" s="658"/>
      <c r="P219" s="660"/>
      <c r="Q219" s="658"/>
      <c r="R219" s="662"/>
      <c r="S219" s="662"/>
      <c r="T219" s="664"/>
      <c r="U219" s="654"/>
      <c r="V219" s="657"/>
      <c r="W219" s="657"/>
      <c r="X219" s="654"/>
      <c r="Y219" s="654"/>
      <c r="Z219" s="657"/>
      <c r="AA219" s="658"/>
      <c r="AB219" s="12"/>
      <c r="AC219" s="12"/>
      <c r="AD219" s="12"/>
      <c r="AE219" s="660"/>
      <c r="AF219" s="657"/>
      <c r="AG219" s="657"/>
      <c r="AH219" s="657"/>
      <c r="AI219" s="658"/>
      <c r="AJ219" s="683"/>
      <c r="AK219" s="666"/>
      <c r="AL219" s="657"/>
      <c r="AM219" s="657"/>
      <c r="AN219" s="666"/>
      <c r="AO219" s="666"/>
      <c r="AP219" s="657"/>
      <c r="AQ219" s="658"/>
      <c r="AR219" s="108"/>
      <c r="AS219" s="115"/>
      <c r="AU219" s="680"/>
      <c r="AV219" s="633"/>
      <c r="AW219" s="531"/>
      <c r="AX219" s="667"/>
      <c r="AY219" s="633"/>
      <c r="AZ219" s="228"/>
      <c r="BA219" s="680"/>
      <c r="BB219" s="633"/>
      <c r="BC219" s="537"/>
      <c r="BD219" s="667"/>
      <c r="BE219" s="669"/>
      <c r="BF219" s="670"/>
      <c r="BG219" s="671"/>
    </row>
    <row r="220" spans="1:59" ht="25.5" hidden="1" customHeight="1">
      <c r="A220" s="116"/>
      <c r="B220" s="111"/>
      <c r="C220" s="111"/>
      <c r="D220" s="111"/>
      <c r="E220" s="111"/>
      <c r="F220" s="12"/>
      <c r="G220" s="111"/>
      <c r="H220" s="276"/>
      <c r="I220" s="111"/>
      <c r="J220" s="111"/>
      <c r="K220" s="111"/>
      <c r="L220" s="111"/>
      <c r="M220" s="111"/>
      <c r="N220" s="111"/>
      <c r="O220" s="111"/>
      <c r="P220" s="117"/>
      <c r="Q220" s="111"/>
      <c r="R220" s="111"/>
      <c r="S220" s="111"/>
      <c r="T220" s="111"/>
      <c r="U220" s="111"/>
      <c r="V220" s="111"/>
      <c r="W220" s="111"/>
      <c r="X220" s="108"/>
      <c r="Y220" s="108"/>
      <c r="Z220" s="317"/>
      <c r="AA220" s="12"/>
      <c r="AB220" s="12"/>
      <c r="AC220" s="12"/>
      <c r="AD220" s="12"/>
      <c r="AE220" s="12"/>
      <c r="AF220" s="12"/>
      <c r="AG220" s="12"/>
      <c r="AH220" s="12"/>
      <c r="AI220" s="12"/>
      <c r="AJ220" s="218"/>
      <c r="AK220" s="12"/>
      <c r="AL220" s="12"/>
      <c r="AM220" s="12"/>
      <c r="AN220" s="12"/>
      <c r="AO220" s="12"/>
      <c r="AP220" s="12"/>
      <c r="AQ220" s="12"/>
      <c r="AR220" s="12"/>
      <c r="AS220" s="110"/>
      <c r="AU220" s="243"/>
      <c r="AV220" s="228"/>
      <c r="AW220" s="228"/>
      <c r="AX220" s="228"/>
      <c r="AY220" s="228"/>
      <c r="AZ220" s="228"/>
      <c r="BA220" s="237" t="s">
        <v>141</v>
      </c>
      <c r="BB220" s="228"/>
      <c r="BC220" s="228"/>
      <c r="BD220" s="228"/>
      <c r="BE220" s="228"/>
      <c r="BF220" s="228"/>
      <c r="BG220" s="236"/>
    </row>
    <row r="221" spans="1:59" ht="25.5" hidden="1" customHeight="1" thickBot="1">
      <c r="A221" s="116"/>
      <c r="B221" s="12"/>
      <c r="C221" s="119"/>
      <c r="D221" s="120"/>
      <c r="E221" s="120"/>
      <c r="F221" s="121"/>
      <c r="G221" s="120"/>
      <c r="H221" s="120"/>
      <c r="I221" s="120"/>
      <c r="J221" s="120"/>
      <c r="K221" s="120"/>
      <c r="L221" s="120"/>
      <c r="M221" s="120"/>
      <c r="N221" s="120"/>
      <c r="O221" s="120"/>
      <c r="P221" s="122"/>
      <c r="Q221" s="120"/>
      <c r="R221" s="120"/>
      <c r="S221" s="120"/>
      <c r="T221" s="120"/>
      <c r="U221" s="120"/>
      <c r="V221" s="120"/>
      <c r="W221" s="120"/>
      <c r="X221" s="123"/>
      <c r="Y221" s="123"/>
      <c r="Z221" s="123"/>
      <c r="AA221" s="121"/>
      <c r="AB221" s="124"/>
      <c r="AD221" s="12"/>
      <c r="AE221" s="107" t="s">
        <v>102</v>
      </c>
      <c r="AF221" s="12"/>
      <c r="AG221" s="12"/>
      <c r="AH221" s="12"/>
      <c r="AI221" s="12"/>
      <c r="AJ221" s="12"/>
      <c r="AK221" s="12"/>
      <c r="AL221" s="12"/>
      <c r="AM221" s="12"/>
      <c r="AN221" s="12"/>
      <c r="AO221" s="12"/>
      <c r="AP221" s="12"/>
      <c r="AQ221" s="12"/>
      <c r="AR221" s="12"/>
      <c r="AS221" s="110"/>
      <c r="AU221" s="246"/>
      <c r="AV221" s="247"/>
      <c r="AW221" s="238"/>
      <c r="AX221" s="238"/>
      <c r="AY221" s="238"/>
      <c r="AZ221" s="238"/>
      <c r="BA221" s="239" t="s">
        <v>250</v>
      </c>
      <c r="BB221" s="247"/>
      <c r="BC221" s="247"/>
      <c r="BD221" s="247"/>
      <c r="BE221" s="247"/>
      <c r="BF221" s="247"/>
      <c r="BG221" s="240"/>
    </row>
    <row r="222" spans="1:59" ht="25.5" hidden="1" customHeight="1">
      <c r="A222" s="116"/>
      <c r="B222" s="12"/>
      <c r="C222" s="125"/>
      <c r="D222" s="672"/>
      <c r="E222" s="672"/>
      <c r="F222" s="672"/>
      <c r="G222" s="672"/>
      <c r="H222" s="672"/>
      <c r="I222" s="672"/>
      <c r="J222" s="672"/>
      <c r="K222" s="672"/>
      <c r="L222" s="672"/>
      <c r="M222" s="672"/>
      <c r="N222" s="672"/>
      <c r="O222" s="672"/>
      <c r="P222" s="672"/>
      <c r="Q222" s="672"/>
      <c r="R222" s="672"/>
      <c r="S222" s="672"/>
      <c r="T222" s="672"/>
      <c r="U222" s="672"/>
      <c r="V222" s="672"/>
      <c r="W222" s="672"/>
      <c r="X222" s="672"/>
      <c r="Y222" s="672"/>
      <c r="Z222" s="672"/>
      <c r="AA222" s="672"/>
      <c r="AB222" s="673"/>
      <c r="AD222" s="12"/>
      <c r="AE222" s="209" t="s">
        <v>254</v>
      </c>
      <c r="AF222" s="12"/>
      <c r="AG222" s="12"/>
      <c r="AH222" s="12"/>
      <c r="AI222" s="12"/>
      <c r="AJ222" s="12"/>
      <c r="AK222" s="12"/>
      <c r="AL222" s="12"/>
      <c r="AM222" s="12"/>
      <c r="AN222" s="12"/>
      <c r="AO222" s="12"/>
      <c r="AP222" s="12"/>
      <c r="AQ222" s="12"/>
      <c r="AR222" s="12"/>
      <c r="AS222" s="110"/>
      <c r="AU222" s="674" t="s">
        <v>273</v>
      </c>
      <c r="AV222" s="232" t="s">
        <v>220</v>
      </c>
      <c r="AW222" s="232"/>
      <c r="AX222" s="232"/>
      <c r="AY222" s="169" t="s">
        <v>291</v>
      </c>
      <c r="AZ222" s="232"/>
      <c r="BA222" s="245"/>
      <c r="BB222" s="233" t="s">
        <v>139</v>
      </c>
      <c r="BC222" s="232"/>
      <c r="BD222" s="232"/>
      <c r="BE222" s="232"/>
      <c r="BF222" s="232"/>
      <c r="BG222" s="234"/>
    </row>
    <row r="223" spans="1:59" s="77" customFormat="1" ht="25.5" hidden="1" customHeight="1" thickBot="1">
      <c r="A223" s="116"/>
      <c r="B223" s="12"/>
      <c r="C223" s="126"/>
      <c r="D223" s="676"/>
      <c r="E223" s="676"/>
      <c r="F223" s="676"/>
      <c r="G223" s="676"/>
      <c r="H223" s="676"/>
      <c r="I223" s="676"/>
      <c r="J223" s="676"/>
      <c r="K223" s="676"/>
      <c r="L223" s="676"/>
      <c r="M223" s="676"/>
      <c r="N223" s="676"/>
      <c r="O223" s="676"/>
      <c r="P223" s="676"/>
      <c r="Q223" s="676"/>
      <c r="R223" s="676"/>
      <c r="S223" s="676"/>
      <c r="T223" s="676"/>
      <c r="U223" s="676"/>
      <c r="V223" s="676"/>
      <c r="W223" s="676"/>
      <c r="X223" s="676"/>
      <c r="Y223" s="676"/>
      <c r="Z223" s="676"/>
      <c r="AA223" s="676"/>
      <c r="AB223" s="677"/>
      <c r="AC223" s="1"/>
      <c r="AD223" s="12"/>
      <c r="AE223" s="595" t="s">
        <v>166</v>
      </c>
      <c r="AF223" s="638"/>
      <c r="AG223" s="638"/>
      <c r="AH223" s="638"/>
      <c r="AI223" s="638"/>
      <c r="AJ223" s="638"/>
      <c r="AK223" s="639"/>
      <c r="AL223" s="643">
        <f>'様式第３－２号(テナント等映画館) '!AL225</f>
        <v>0</v>
      </c>
      <c r="AM223" s="644"/>
      <c r="AN223" s="644"/>
      <c r="AO223" s="644"/>
      <c r="AP223" s="644"/>
      <c r="AQ223" s="645"/>
      <c r="AR223" s="12"/>
      <c r="AS223" s="110"/>
      <c r="AU223" s="675"/>
      <c r="AV223" s="228" t="s">
        <v>140</v>
      </c>
      <c r="AW223" s="235"/>
      <c r="AX223" s="228"/>
      <c r="AY223" s="228" t="s">
        <v>276</v>
      </c>
      <c r="AZ223" s="235"/>
      <c r="BA223" s="245"/>
      <c r="BB223" s="226" t="s">
        <v>221</v>
      </c>
      <c r="BC223" s="235"/>
      <c r="BD223" s="228"/>
      <c r="BE223" s="228" t="s">
        <v>96</v>
      </c>
      <c r="BF223" s="228"/>
      <c r="BG223" s="236"/>
    </row>
    <row r="224" spans="1:59" ht="25.5" hidden="1" customHeight="1">
      <c r="A224" s="116"/>
      <c r="B224" s="12"/>
      <c r="C224" s="127"/>
      <c r="D224" s="678"/>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9"/>
      <c r="AD224" s="12"/>
      <c r="AE224" s="640"/>
      <c r="AF224" s="641"/>
      <c r="AG224" s="641"/>
      <c r="AH224" s="641"/>
      <c r="AI224" s="641"/>
      <c r="AJ224" s="641"/>
      <c r="AK224" s="642"/>
      <c r="AL224" s="646"/>
      <c r="AM224" s="647"/>
      <c r="AN224" s="647"/>
      <c r="AO224" s="647"/>
      <c r="AP224" s="647"/>
      <c r="AQ224" s="648"/>
      <c r="AR224" s="12"/>
      <c r="AS224" s="110"/>
      <c r="AT224" s="277"/>
      <c r="AU224" s="680" t="s">
        <v>137</v>
      </c>
      <c r="AV224" s="632">
        <f>T218*60+X218</f>
        <v>0</v>
      </c>
      <c r="AW224" s="531"/>
      <c r="AX224" s="667" t="s">
        <v>138</v>
      </c>
      <c r="AY224" s="632">
        <f>IF(C231="☑",21*60,AV207)</f>
        <v>0</v>
      </c>
      <c r="AZ224" s="228"/>
      <c r="BA224" s="680" t="s">
        <v>46</v>
      </c>
      <c r="BB224" s="632">
        <f>IF(AV224&lt;=AY224,AY224,AV207)</f>
        <v>0</v>
      </c>
      <c r="BC224" s="537"/>
      <c r="BD224" s="667" t="s">
        <v>248</v>
      </c>
      <c r="BE224" s="668">
        <f>IF(AV207-BB224&gt;0,AV207-BB224,0)</f>
        <v>0</v>
      </c>
      <c r="BF224" s="670" t="s">
        <v>136</v>
      </c>
      <c r="BG224" s="671"/>
    </row>
    <row r="225" spans="1:65" ht="25.5" hidden="1" customHeight="1">
      <c r="A225" s="116"/>
      <c r="B225" s="12"/>
      <c r="C225" s="127"/>
      <c r="D225" s="678"/>
      <c r="E225" s="678"/>
      <c r="F225" s="678"/>
      <c r="G225" s="678"/>
      <c r="H225" s="678"/>
      <c r="I225" s="678"/>
      <c r="J225" s="678"/>
      <c r="K225" s="678"/>
      <c r="L225" s="678"/>
      <c r="M225" s="678"/>
      <c r="N225" s="678"/>
      <c r="O225" s="678"/>
      <c r="P225" s="678"/>
      <c r="Q225" s="678"/>
      <c r="R225" s="678"/>
      <c r="S225" s="678"/>
      <c r="T225" s="678"/>
      <c r="U225" s="678"/>
      <c r="V225" s="678"/>
      <c r="W225" s="678"/>
      <c r="X225" s="678"/>
      <c r="Y225" s="678"/>
      <c r="Z225" s="678"/>
      <c r="AA225" s="678"/>
      <c r="AB225" s="679"/>
      <c r="AD225" s="12"/>
      <c r="AE225" s="209" t="s">
        <v>246</v>
      </c>
      <c r="AF225" s="12"/>
      <c r="AG225" s="12"/>
      <c r="AH225" s="12"/>
      <c r="AI225" s="12"/>
      <c r="AJ225" s="12"/>
      <c r="AK225" s="12"/>
      <c r="AL225" s="12"/>
      <c r="AM225" s="12"/>
      <c r="AN225" s="12"/>
      <c r="AO225" s="12"/>
      <c r="AP225" s="12"/>
      <c r="AQ225" s="12"/>
      <c r="AR225" s="12"/>
      <c r="AS225" s="110"/>
      <c r="AT225" s="277"/>
      <c r="AU225" s="680"/>
      <c r="AV225" s="633"/>
      <c r="AW225" s="531"/>
      <c r="AX225" s="667"/>
      <c r="AY225" s="633"/>
      <c r="AZ225" s="228"/>
      <c r="BA225" s="680"/>
      <c r="BB225" s="633"/>
      <c r="BC225" s="537"/>
      <c r="BD225" s="667"/>
      <c r="BE225" s="669"/>
      <c r="BF225" s="670"/>
      <c r="BG225" s="671"/>
    </row>
    <row r="226" spans="1:65" ht="25.5" hidden="1" customHeight="1">
      <c r="A226" s="116"/>
      <c r="B226" s="12"/>
      <c r="C226" s="127"/>
      <c r="D226" s="678"/>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9"/>
      <c r="AD226" s="12"/>
      <c r="AE226" s="595" t="s">
        <v>166</v>
      </c>
      <c r="AF226" s="638"/>
      <c r="AG226" s="638"/>
      <c r="AH226" s="638"/>
      <c r="AI226" s="638"/>
      <c r="AJ226" s="638"/>
      <c r="AK226" s="639"/>
      <c r="AL226" s="643">
        <f>'様式第３－２号(テナント等映画館) '!AL228</f>
        <v>0</v>
      </c>
      <c r="AM226" s="644"/>
      <c r="AN226" s="644"/>
      <c r="AO226" s="644"/>
      <c r="AP226" s="644"/>
      <c r="AQ226" s="645"/>
      <c r="AR226" s="12"/>
      <c r="AS226" s="110"/>
      <c r="AT226" s="277"/>
      <c r="AU226" s="243"/>
      <c r="AV226" s="228"/>
      <c r="AW226" s="228" t="s">
        <v>292</v>
      </c>
      <c r="AY226" s="228"/>
      <c r="AZ226" s="228"/>
      <c r="BA226" s="237" t="s">
        <v>141</v>
      </c>
      <c r="BB226" s="228"/>
      <c r="BC226" s="228"/>
      <c r="BD226" s="228"/>
      <c r="BE226" s="228"/>
      <c r="BF226" s="228"/>
      <c r="BG226" s="236"/>
    </row>
    <row r="227" spans="1:65" ht="25.5" hidden="1" customHeight="1">
      <c r="A227" s="116"/>
      <c r="B227" s="12"/>
      <c r="C227" s="684"/>
      <c r="D227" s="685"/>
      <c r="E227" s="686"/>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D227" s="12"/>
      <c r="AE227" s="640"/>
      <c r="AF227" s="641"/>
      <c r="AG227" s="641"/>
      <c r="AH227" s="641"/>
      <c r="AI227" s="641"/>
      <c r="AJ227" s="641"/>
      <c r="AK227" s="642"/>
      <c r="AL227" s="646"/>
      <c r="AM227" s="647"/>
      <c r="AN227" s="647"/>
      <c r="AO227" s="647"/>
      <c r="AP227" s="647"/>
      <c r="AQ227" s="648"/>
      <c r="AR227" s="12"/>
      <c r="AS227" s="110"/>
      <c r="AT227" s="277"/>
      <c r="AU227" s="246"/>
      <c r="AV227" s="247"/>
      <c r="AW227" s="238" t="s">
        <v>293</v>
      </c>
      <c r="AX227" s="238"/>
      <c r="AY227" s="238"/>
      <c r="AZ227" s="238"/>
      <c r="BA227" s="239" t="s">
        <v>250</v>
      </c>
      <c r="BB227" s="247"/>
      <c r="BC227" s="247"/>
      <c r="BD227" s="247"/>
      <c r="BE227" s="247"/>
      <c r="BF227" s="247"/>
      <c r="BG227" s="240"/>
    </row>
    <row r="228" spans="1:65" ht="25.5" hidden="1" customHeight="1">
      <c r="A228" s="116"/>
      <c r="B228" s="12"/>
      <c r="C228" s="126"/>
      <c r="D228" s="634"/>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5"/>
      <c r="AD228" s="12"/>
      <c r="AE228" s="209" t="s">
        <v>274</v>
      </c>
      <c r="AF228" s="12"/>
      <c r="AG228" s="12"/>
      <c r="AH228" s="12"/>
      <c r="AI228" s="12"/>
      <c r="AJ228" s="12"/>
      <c r="AK228" s="12"/>
      <c r="AL228" s="12"/>
      <c r="AM228" s="12"/>
      <c r="AN228" s="12"/>
      <c r="AO228" s="12"/>
      <c r="AP228" s="12"/>
      <c r="AQ228" s="12"/>
      <c r="AR228" s="12"/>
      <c r="AS228" s="110"/>
      <c r="AT228" s="277"/>
    </row>
    <row r="229" spans="1:65" ht="25.5" hidden="1" customHeight="1">
      <c r="A229" s="116"/>
      <c r="B229" s="12"/>
      <c r="C229" s="316"/>
      <c r="D229" s="636"/>
      <c r="E229" s="636"/>
      <c r="F229" s="636"/>
      <c r="G229" s="636"/>
      <c r="H229" s="636"/>
      <c r="I229" s="636"/>
      <c r="J229" s="636"/>
      <c r="K229" s="636"/>
      <c r="L229" s="636"/>
      <c r="M229" s="636"/>
      <c r="N229" s="636"/>
      <c r="O229" s="636"/>
      <c r="P229" s="636"/>
      <c r="Q229" s="636"/>
      <c r="R229" s="636"/>
      <c r="S229" s="636"/>
      <c r="T229" s="636"/>
      <c r="U229" s="636"/>
      <c r="V229" s="636"/>
      <c r="W229" s="636"/>
      <c r="X229" s="636"/>
      <c r="Y229" s="636"/>
      <c r="Z229" s="636"/>
      <c r="AA229" s="636"/>
      <c r="AB229" s="637"/>
      <c r="AD229" s="12"/>
      <c r="AE229" s="595" t="s">
        <v>166</v>
      </c>
      <c r="AF229" s="638"/>
      <c r="AG229" s="638"/>
      <c r="AH229" s="638"/>
      <c r="AI229" s="638"/>
      <c r="AJ229" s="638"/>
      <c r="AK229" s="639"/>
      <c r="AL229" s="643">
        <f>'様式第３－２号(テナント等映画館) '!AL231</f>
        <v>0</v>
      </c>
      <c r="AM229" s="644"/>
      <c r="AN229" s="644"/>
      <c r="AO229" s="644"/>
      <c r="AP229" s="644"/>
      <c r="AQ229" s="645"/>
      <c r="AR229" s="12"/>
      <c r="AS229" s="110"/>
      <c r="AT229" s="277"/>
    </row>
    <row r="230" spans="1:65" ht="25.5" hidden="1" customHeight="1">
      <c r="A230" s="116"/>
      <c r="B230" s="12"/>
      <c r="C230" s="31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7"/>
      <c r="AD230" s="12"/>
      <c r="AE230" s="640"/>
      <c r="AF230" s="641"/>
      <c r="AG230" s="641"/>
      <c r="AH230" s="641"/>
      <c r="AI230" s="641"/>
      <c r="AJ230" s="641"/>
      <c r="AK230" s="642"/>
      <c r="AL230" s="646"/>
      <c r="AM230" s="647"/>
      <c r="AN230" s="647"/>
      <c r="AO230" s="647"/>
      <c r="AP230" s="647"/>
      <c r="AQ230" s="648"/>
      <c r="AR230" s="12"/>
      <c r="AS230" s="110"/>
      <c r="AT230" s="277"/>
    </row>
    <row r="231" spans="1:65" ht="25.5" hidden="1" customHeight="1">
      <c r="A231" s="116"/>
      <c r="B231" s="12"/>
      <c r="C231" s="649"/>
      <c r="D231" s="650"/>
      <c r="E231" s="651"/>
      <c r="F231" s="651"/>
      <c r="G231" s="651"/>
      <c r="H231" s="651"/>
      <c r="I231" s="651"/>
      <c r="J231" s="651"/>
      <c r="K231" s="651"/>
      <c r="L231" s="651"/>
      <c r="M231" s="651"/>
      <c r="N231" s="651"/>
      <c r="O231" s="651"/>
      <c r="P231" s="651"/>
      <c r="Q231" s="651"/>
      <c r="R231" s="651"/>
      <c r="S231" s="651"/>
      <c r="T231" s="651"/>
      <c r="U231" s="651"/>
      <c r="V231" s="651"/>
      <c r="W231" s="651"/>
      <c r="X231" s="651"/>
      <c r="Y231" s="651"/>
      <c r="Z231" s="651"/>
      <c r="AA231" s="651"/>
      <c r="AB231" s="652"/>
      <c r="AD231" s="12"/>
      <c r="AE231" s="12"/>
      <c r="AF231" s="12"/>
      <c r="AG231" s="12"/>
      <c r="AH231" s="12"/>
      <c r="AI231" s="12"/>
      <c r="AJ231" s="12"/>
      <c r="AK231" s="128" t="s">
        <v>159</v>
      </c>
      <c r="AL231" s="12"/>
      <c r="AM231" s="108"/>
      <c r="AN231" s="108"/>
      <c r="AO231" s="108"/>
      <c r="AP231" s="12"/>
      <c r="AQ231" s="12"/>
      <c r="AR231" s="12"/>
      <c r="AS231" s="110"/>
    </row>
    <row r="232" spans="1:65" ht="25.5" hidden="1" customHeight="1">
      <c r="A232" s="129"/>
      <c r="B232" s="130"/>
      <c r="C232" s="130"/>
      <c r="D232" s="130"/>
      <c r="E232" s="130"/>
      <c r="F232" s="131"/>
      <c r="G232" s="130"/>
      <c r="H232" s="130"/>
      <c r="I232" s="130"/>
      <c r="J232" s="130"/>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3"/>
      <c r="AL232" s="132"/>
      <c r="AM232" s="134"/>
      <c r="AN232" s="134"/>
      <c r="AO232" s="134"/>
      <c r="AP232" s="132"/>
      <c r="AQ232" s="132"/>
      <c r="AR232" s="132"/>
      <c r="AS232" s="135"/>
    </row>
    <row r="233" spans="1:65" s="77" customFormat="1" ht="24.95" hidden="1" customHeight="1">
      <c r="A233" s="264"/>
      <c r="B233" s="265"/>
      <c r="C233" s="264"/>
      <c r="D233" s="212"/>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6"/>
      <c r="AD233" s="266"/>
      <c r="AE233" s="267"/>
      <c r="AF233" s="267"/>
      <c r="AG233" s="267"/>
      <c r="AH233" s="267"/>
      <c r="AI233" s="267"/>
      <c r="AJ233" s="267"/>
      <c r="AK233" s="267"/>
      <c r="AL233" s="267"/>
      <c r="AM233" s="267"/>
      <c r="AN233" s="267"/>
      <c r="AO233" s="267"/>
      <c r="AP233" s="267"/>
      <c r="AQ233" s="267"/>
      <c r="AR233" s="266"/>
      <c r="AS233" s="266"/>
      <c r="AT233" s="1"/>
      <c r="AU233" s="1"/>
      <c r="AV233" s="1"/>
      <c r="AW233" s="1"/>
      <c r="AX233" s="1"/>
      <c r="AY233" s="1"/>
      <c r="AZ233" s="1"/>
      <c r="BA233" s="1"/>
      <c r="BB233" s="1"/>
      <c r="BC233" s="1"/>
      <c r="BD233" s="1"/>
      <c r="BE233" s="1"/>
      <c r="BF233" s="1"/>
      <c r="BG233" s="1"/>
      <c r="BH233" s="1"/>
      <c r="BI233" s="1"/>
      <c r="BJ233" s="1"/>
      <c r="BK233" s="1"/>
      <c r="BL233" s="1"/>
      <c r="BM233" s="1"/>
    </row>
    <row r="234" spans="1:65" s="12" customFormat="1" ht="17.25" hidden="1" customHeight="1">
      <c r="A234" s="210"/>
      <c r="B234" s="210"/>
      <c r="C234" s="210"/>
      <c r="D234" s="210"/>
      <c r="E234" s="210"/>
      <c r="F234" s="149"/>
      <c r="G234" s="210"/>
      <c r="H234" s="210"/>
      <c r="I234" s="210"/>
      <c r="J234" s="210"/>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268"/>
      <c r="AL234" s="137"/>
      <c r="AM234" s="223"/>
      <c r="AN234" s="223"/>
      <c r="AO234" s="223"/>
      <c r="AP234" s="137"/>
      <c r="AQ234" s="137"/>
      <c r="AR234" s="137"/>
      <c r="AS234" s="137"/>
      <c r="AU234" s="1"/>
      <c r="AV234" s="1"/>
      <c r="AW234" s="1"/>
      <c r="AX234" s="1"/>
      <c r="AY234" s="1"/>
      <c r="AZ234" s="1"/>
      <c r="BA234" s="1"/>
      <c r="BB234" s="1"/>
      <c r="BC234" s="1"/>
      <c r="BD234" s="1"/>
      <c r="BE234" s="1"/>
      <c r="BF234" s="1"/>
      <c r="BG234" s="1"/>
      <c r="BH234" s="1"/>
      <c r="BI234" s="1"/>
      <c r="BJ234" s="1"/>
      <c r="BK234" s="1"/>
      <c r="BL234" s="1"/>
      <c r="BM234" s="1"/>
    </row>
    <row r="235" spans="1:65" s="92" customFormat="1" ht="28.5" hidden="1" customHeight="1">
      <c r="A235" s="87" t="s">
        <v>131</v>
      </c>
      <c r="B235" s="88"/>
      <c r="C235" s="88"/>
      <c r="D235" s="89"/>
      <c r="E235" s="88"/>
      <c r="F235" s="88"/>
      <c r="G235" s="88"/>
      <c r="H235" s="88"/>
      <c r="I235" s="88"/>
      <c r="J235" s="88"/>
      <c r="K235" s="88"/>
      <c r="L235" s="138"/>
      <c r="M235" s="88"/>
      <c r="N235" s="88"/>
      <c r="O235" s="88"/>
      <c r="P235" s="88"/>
      <c r="Q235" s="88"/>
      <c r="R235" s="88"/>
      <c r="S235" s="88"/>
      <c r="T235" s="88"/>
      <c r="U235" s="88"/>
      <c r="V235" s="88"/>
      <c r="W235" s="88"/>
      <c r="X235" s="88"/>
      <c r="Y235" s="88"/>
      <c r="Z235" s="88"/>
      <c r="AA235" s="88"/>
      <c r="AB235" s="88"/>
      <c r="AC235" s="88"/>
      <c r="AD235" s="88"/>
      <c r="AE235" s="79"/>
      <c r="AF235" s="79"/>
      <c r="AG235" s="79"/>
      <c r="AH235" s="79"/>
      <c r="AI235" s="79"/>
      <c r="AJ235" s="79"/>
      <c r="AK235" s="88"/>
      <c r="AL235" s="79"/>
      <c r="AM235" s="88"/>
      <c r="AN235" s="88"/>
      <c r="AO235" s="88"/>
      <c r="AP235" s="79"/>
      <c r="AQ235" s="79"/>
      <c r="AR235" s="79"/>
      <c r="AS235" s="79"/>
    </row>
    <row r="236" spans="1:65" ht="33" hidden="1" customHeight="1">
      <c r="A236" s="139"/>
      <c r="B236" s="139"/>
      <c r="C236" s="139" t="s">
        <v>150</v>
      </c>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row>
    <row r="237" spans="1:65" ht="18.75" hidden="1" customHeight="1">
      <c r="C237" s="565" t="s">
        <v>103</v>
      </c>
      <c r="D237" s="566"/>
      <c r="E237" s="566"/>
      <c r="F237" s="566"/>
      <c r="G237" s="566"/>
      <c r="H237" s="566"/>
      <c r="I237" s="719"/>
      <c r="J237" s="565" t="s">
        <v>104</v>
      </c>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719"/>
      <c r="AG237" s="863" t="s">
        <v>105</v>
      </c>
      <c r="AH237" s="863"/>
      <c r="AI237" s="863"/>
      <c r="AJ237" s="863"/>
      <c r="AK237" s="863"/>
      <c r="AL237" s="863"/>
      <c r="AM237" s="863"/>
      <c r="AN237" s="863"/>
      <c r="AO237" s="863"/>
    </row>
    <row r="238" spans="1:65" hidden="1">
      <c r="C238" s="519"/>
      <c r="D238" s="520"/>
      <c r="E238" s="520"/>
      <c r="F238" s="520"/>
      <c r="G238" s="520"/>
      <c r="H238" s="520"/>
      <c r="I238" s="521"/>
      <c r="J238" s="519"/>
      <c r="K238" s="520"/>
      <c r="L238" s="520"/>
      <c r="M238" s="520"/>
      <c r="N238" s="520"/>
      <c r="O238" s="520"/>
      <c r="P238" s="520"/>
      <c r="Q238" s="520"/>
      <c r="R238" s="520"/>
      <c r="S238" s="520"/>
      <c r="T238" s="520"/>
      <c r="U238" s="520"/>
      <c r="V238" s="520"/>
      <c r="W238" s="520"/>
      <c r="X238" s="520"/>
      <c r="Y238" s="520"/>
      <c r="Z238" s="520"/>
      <c r="AA238" s="520"/>
      <c r="AB238" s="520"/>
      <c r="AC238" s="520"/>
      <c r="AD238" s="520"/>
      <c r="AE238" s="520"/>
      <c r="AF238" s="521"/>
      <c r="AG238" s="863"/>
      <c r="AH238" s="863"/>
      <c r="AI238" s="863"/>
      <c r="AJ238" s="863"/>
      <c r="AK238" s="863"/>
      <c r="AL238" s="863"/>
      <c r="AM238" s="863"/>
      <c r="AN238" s="863"/>
      <c r="AO238" s="863"/>
    </row>
    <row r="239" spans="1:65" ht="18.75" hidden="1" customHeight="1">
      <c r="C239" s="985" t="s">
        <v>95</v>
      </c>
      <c r="D239" s="986"/>
      <c r="E239" s="986"/>
      <c r="F239" s="986"/>
      <c r="G239" s="986"/>
      <c r="H239" s="986"/>
      <c r="I239" s="987"/>
      <c r="J239" s="140" t="s">
        <v>226</v>
      </c>
      <c r="K239" s="141" t="s">
        <v>121</v>
      </c>
      <c r="L239" s="141"/>
      <c r="M239" s="141"/>
      <c r="N239" s="3"/>
      <c r="O239" s="275" t="s">
        <v>178</v>
      </c>
      <c r="P239" s="994">
        <v>100</v>
      </c>
      <c r="Q239" s="994"/>
      <c r="R239" s="994"/>
      <c r="S239" s="275" t="s">
        <v>228</v>
      </c>
      <c r="T239" s="142"/>
      <c r="U239" s="142" t="s">
        <v>229</v>
      </c>
      <c r="V239" s="994">
        <v>100</v>
      </c>
      <c r="W239" s="994"/>
      <c r="X239" s="994"/>
      <c r="Y239" s="142" t="s">
        <v>230</v>
      </c>
      <c r="Z239" s="142"/>
      <c r="AA239" s="143" t="s">
        <v>162</v>
      </c>
      <c r="AB239" s="143"/>
      <c r="AC239" s="143"/>
      <c r="AD239" s="142"/>
      <c r="AE239" s="142"/>
      <c r="AF239" s="3"/>
      <c r="AG239" s="995" t="s">
        <v>233</v>
      </c>
      <c r="AH239" s="996"/>
      <c r="AI239" s="996"/>
      <c r="AJ239" s="996"/>
      <c r="AK239" s="996"/>
      <c r="AL239" s="1001" t="s">
        <v>86</v>
      </c>
      <c r="AM239" s="1001"/>
      <c r="AN239" s="1001"/>
      <c r="AO239" s="1002"/>
      <c r="AP239" s="95"/>
      <c r="AQ239" s="95"/>
      <c r="AR239" s="95"/>
      <c r="AS239" s="95"/>
      <c r="AT239" s="12"/>
    </row>
    <row r="240" spans="1:65" ht="18.75" hidden="1" customHeight="1">
      <c r="C240" s="988"/>
      <c r="D240" s="989"/>
      <c r="E240" s="989"/>
      <c r="F240" s="989"/>
      <c r="G240" s="989"/>
      <c r="H240" s="989"/>
      <c r="I240" s="990"/>
      <c r="J240" s="144"/>
      <c r="K240" s="145"/>
      <c r="L240" s="137"/>
      <c r="M240" s="137"/>
      <c r="N240" s="137"/>
      <c r="O240" s="137"/>
      <c r="P240" s="137"/>
      <c r="Q240" s="137"/>
      <c r="R240" s="137"/>
      <c r="S240" s="137"/>
      <c r="T240" s="137"/>
      <c r="U240" s="137"/>
      <c r="V240" s="137"/>
      <c r="W240" s="137"/>
      <c r="X240" s="137"/>
      <c r="Y240" s="146"/>
      <c r="Z240" s="137"/>
      <c r="AA240" s="137"/>
      <c r="AB240" s="137"/>
      <c r="AC240" s="137"/>
      <c r="AD240" s="137"/>
      <c r="AE240" s="137"/>
      <c r="AF240" s="147" t="s">
        <v>89</v>
      </c>
      <c r="AG240" s="997"/>
      <c r="AH240" s="998"/>
      <c r="AI240" s="998"/>
      <c r="AJ240" s="998"/>
      <c r="AK240" s="998"/>
      <c r="AL240" s="1003"/>
      <c r="AM240" s="1003"/>
      <c r="AN240" s="1003"/>
      <c r="AO240" s="1004"/>
      <c r="AP240" s="95"/>
    </row>
    <row r="241" spans="3:66" ht="18.75" hidden="1" customHeight="1">
      <c r="C241" s="988"/>
      <c r="D241" s="989"/>
      <c r="E241" s="989"/>
      <c r="F241" s="989"/>
      <c r="G241" s="989"/>
      <c r="H241" s="989"/>
      <c r="I241" s="990"/>
      <c r="J241" s="148"/>
      <c r="K241" s="983">
        <v>2</v>
      </c>
      <c r="L241" s="983"/>
      <c r="M241" s="149"/>
      <c r="N241" s="95"/>
      <c r="O241" s="150" t="s">
        <v>106</v>
      </c>
      <c r="P241" s="151" t="str">
        <f>AA239</f>
        <v>加算単位</v>
      </c>
      <c r="Q241" s="151"/>
      <c r="R241" s="151"/>
      <c r="S241" s="3"/>
      <c r="T241" s="137" t="s">
        <v>85</v>
      </c>
      <c r="U241" s="983">
        <v>2</v>
      </c>
      <c r="V241" s="983"/>
      <c r="W241" s="149"/>
      <c r="X241" s="95"/>
      <c r="Y241" s="150" t="s">
        <v>93</v>
      </c>
      <c r="Z241" s="984" t="s">
        <v>233</v>
      </c>
      <c r="AA241" s="984"/>
      <c r="AB241" s="984"/>
      <c r="AC241" s="95" t="s">
        <v>39</v>
      </c>
      <c r="AD241" s="137"/>
      <c r="AE241" s="137"/>
      <c r="AF241" s="152"/>
      <c r="AG241" s="997"/>
      <c r="AH241" s="998"/>
      <c r="AI241" s="998"/>
      <c r="AJ241" s="998"/>
      <c r="AK241" s="998"/>
      <c r="AL241" s="1003"/>
      <c r="AM241" s="1003"/>
      <c r="AN241" s="1003"/>
      <c r="AO241" s="1004"/>
      <c r="AP241" s="12"/>
      <c r="AQ241" s="12"/>
      <c r="AR241" s="12"/>
      <c r="AS241" s="12"/>
    </row>
    <row r="242" spans="3:66" ht="18.75" hidden="1" customHeight="1">
      <c r="C242" s="988"/>
      <c r="D242" s="989"/>
      <c r="E242" s="989"/>
      <c r="F242" s="989"/>
      <c r="G242" s="989"/>
      <c r="H242" s="989"/>
      <c r="I242" s="990"/>
      <c r="J242" s="148"/>
      <c r="K242" s="213" t="s">
        <v>107</v>
      </c>
      <c r="L242" s="273"/>
      <c r="M242" s="149"/>
      <c r="N242" s="95"/>
      <c r="O242" s="150"/>
      <c r="P242" s="151"/>
      <c r="Q242" s="151"/>
      <c r="R242" s="151"/>
      <c r="S242" s="3"/>
      <c r="T242" s="137"/>
      <c r="U242" s="273"/>
      <c r="V242" s="273"/>
      <c r="W242" s="149"/>
      <c r="X242" s="95"/>
      <c r="Y242" s="150"/>
      <c r="Z242" s="280"/>
      <c r="AA242" s="280"/>
      <c r="AB242" s="280"/>
      <c r="AC242" s="95"/>
      <c r="AD242" s="137"/>
      <c r="AE242" s="137"/>
      <c r="AF242" s="152"/>
      <c r="AG242" s="997"/>
      <c r="AH242" s="998"/>
      <c r="AI242" s="998"/>
      <c r="AJ242" s="998"/>
      <c r="AK242" s="998"/>
      <c r="AL242" s="1003"/>
      <c r="AM242" s="1003"/>
      <c r="AN242" s="1003"/>
      <c r="AO242" s="1004"/>
      <c r="AP242" s="12"/>
      <c r="AQ242" s="12"/>
      <c r="AR242" s="12"/>
      <c r="AS242" s="12"/>
    </row>
    <row r="243" spans="3:66" ht="18.75" hidden="1" customHeight="1">
      <c r="C243" s="991"/>
      <c r="D243" s="992"/>
      <c r="E243" s="992"/>
      <c r="F243" s="992"/>
      <c r="G243" s="992"/>
      <c r="H243" s="992"/>
      <c r="I243" s="993"/>
      <c r="J243" s="153"/>
      <c r="K243" s="154"/>
      <c r="L243" s="155"/>
      <c r="M243" s="155"/>
      <c r="N243" s="155"/>
      <c r="O243" s="155"/>
      <c r="P243" s="156"/>
      <c r="Q243" s="157"/>
      <c r="R243" s="157"/>
      <c r="S243" s="157"/>
      <c r="T243" s="157"/>
      <c r="U243" s="157"/>
      <c r="V243" s="157"/>
      <c r="W243" s="157"/>
      <c r="X243" s="157"/>
      <c r="Y243" s="157"/>
      <c r="Z243" s="156"/>
      <c r="AA243" s="158"/>
      <c r="AB243" s="158"/>
      <c r="AC243" s="155"/>
      <c r="AD243" s="155"/>
      <c r="AE243" s="155"/>
      <c r="AF243" s="159"/>
      <c r="AG243" s="999"/>
      <c r="AH243" s="1000"/>
      <c r="AI243" s="1000"/>
      <c r="AJ243" s="1000"/>
      <c r="AK243" s="1000"/>
      <c r="AL243" s="1005"/>
      <c r="AM243" s="1005"/>
      <c r="AN243" s="1005"/>
      <c r="AO243" s="1006"/>
      <c r="AP243" s="12"/>
      <c r="AQ243" s="12"/>
      <c r="AR243" s="12"/>
      <c r="AS243" s="12"/>
    </row>
    <row r="244" spans="3:66" hidden="1">
      <c r="AH244" s="118"/>
      <c r="AI244" s="118"/>
      <c r="AJ244" s="118"/>
      <c r="AK244" s="118"/>
      <c r="AL244" s="118"/>
      <c r="AM244" s="118"/>
      <c r="AN244" s="118"/>
      <c r="AO244" s="118"/>
      <c r="AR244" s="277" t="s">
        <v>133</v>
      </c>
    </row>
    <row r="245" spans="3:66" hidden="1">
      <c r="C245" s="1" t="s">
        <v>156</v>
      </c>
      <c r="AG245" s="118"/>
      <c r="AH245" s="118"/>
      <c r="AI245" s="118"/>
      <c r="AJ245" s="118"/>
      <c r="AK245" s="118"/>
      <c r="AL245" s="118"/>
      <c r="AM245" s="118"/>
      <c r="AN245" s="118"/>
      <c r="AO245" s="118"/>
    </row>
    <row r="246" spans="3:66" ht="37.5" hidden="1" customHeight="1">
      <c r="C246" s="944" t="s">
        <v>332</v>
      </c>
      <c r="D246" s="944"/>
      <c r="E246" s="944"/>
      <c r="F246" s="944"/>
      <c r="G246" s="944"/>
      <c r="H246" s="944"/>
      <c r="I246" s="944"/>
      <c r="J246" s="944"/>
      <c r="K246" s="1007">
        <f>'様式第３－２号(テナント等映画館) '!K247</f>
        <v>0</v>
      </c>
      <c r="L246" s="1007"/>
      <c r="M246" s="1007"/>
      <c r="N246" s="1007"/>
      <c r="O246" s="1007"/>
      <c r="P246" s="1007"/>
      <c r="Q246" s="1007"/>
      <c r="R246" s="1008"/>
      <c r="S246" s="1009" t="s">
        <v>232</v>
      </c>
      <c r="T246" s="1010"/>
      <c r="U246" s="1010"/>
      <c r="V246" s="1010"/>
      <c r="W246" s="918" t="s">
        <v>167</v>
      </c>
      <c r="X246" s="919"/>
      <c r="Y246" s="919"/>
      <c r="Z246" s="919"/>
      <c r="AA246" s="919"/>
      <c r="AB246" s="919"/>
      <c r="AC246" s="919"/>
      <c r="AD246" s="919"/>
      <c r="AE246" s="919"/>
      <c r="AF246" s="919"/>
      <c r="AG246" s="919"/>
      <c r="AH246" s="919"/>
      <c r="AI246" s="919"/>
      <c r="AJ246" s="919"/>
      <c r="AK246" s="919"/>
      <c r="AL246" s="919"/>
      <c r="AM246" s="919"/>
      <c r="AN246" s="919"/>
      <c r="AO246" s="919"/>
      <c r="AP246" s="919"/>
      <c r="AQ246" s="919"/>
      <c r="AR246" s="920"/>
    </row>
    <row r="247" spans="3:66" ht="18.75" hidden="1" customHeight="1">
      <c r="C247" s="944"/>
      <c r="D247" s="944"/>
      <c r="E247" s="944"/>
      <c r="F247" s="944"/>
      <c r="G247" s="944"/>
      <c r="H247" s="944"/>
      <c r="I247" s="944"/>
      <c r="J247" s="944"/>
      <c r="K247" s="1007"/>
      <c r="L247" s="1007"/>
      <c r="M247" s="1007"/>
      <c r="N247" s="1007"/>
      <c r="O247" s="1007"/>
      <c r="P247" s="1007"/>
      <c r="Q247" s="1007"/>
      <c r="R247" s="1008"/>
      <c r="S247" s="1009"/>
      <c r="T247" s="1010"/>
      <c r="U247" s="1010"/>
      <c r="V247" s="1010"/>
      <c r="W247" s="921"/>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3"/>
    </row>
    <row r="248" spans="3:66" s="3" customFormat="1" ht="18.75" hidden="1" customHeight="1">
      <c r="C248" s="944"/>
      <c r="D248" s="944"/>
      <c r="E248" s="944"/>
      <c r="F248" s="944"/>
      <c r="G248" s="944"/>
      <c r="H248" s="944"/>
      <c r="I248" s="944"/>
      <c r="J248" s="944"/>
      <c r="K248" s="1007"/>
      <c r="L248" s="1007"/>
      <c r="M248" s="1007"/>
      <c r="N248" s="1007"/>
      <c r="O248" s="1007"/>
      <c r="P248" s="1007"/>
      <c r="Q248" s="1007"/>
      <c r="R248" s="1008"/>
      <c r="S248" s="1009"/>
      <c r="T248" s="1010"/>
      <c r="U248" s="1010"/>
      <c r="V248" s="1010"/>
      <c r="W248" s="924"/>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6"/>
      <c r="AS248" s="215"/>
      <c r="AT248" s="215"/>
      <c r="BJ248" s="1"/>
      <c r="BK248" s="1"/>
      <c r="BL248" s="1"/>
      <c r="BM248" s="1"/>
      <c r="BN248" s="1"/>
    </row>
    <row r="249" spans="3:66" ht="18.75" hidden="1" customHeight="1">
      <c r="C249" s="278"/>
      <c r="D249" s="278"/>
      <c r="E249" s="278"/>
      <c r="F249" s="278"/>
      <c r="G249" s="278"/>
      <c r="H249" s="278"/>
      <c r="I249" s="278"/>
      <c r="J249" s="278"/>
      <c r="K249" s="278"/>
      <c r="L249" s="278"/>
      <c r="M249" s="278"/>
      <c r="N249" s="278"/>
      <c r="O249" s="278"/>
      <c r="P249" s="278"/>
      <c r="Q249" s="278"/>
      <c r="R249" s="278"/>
      <c r="S249" s="278"/>
      <c r="T249" s="278"/>
      <c r="U249" s="278"/>
      <c r="V249" s="216"/>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row>
    <row r="250" spans="3:66" s="118" customFormat="1" ht="33" hidden="1" customHeight="1"/>
    <row r="251" spans="3:66" s="118" customFormat="1" ht="24.95" hidden="1" customHeight="1"/>
    <row r="252" spans="3:66" s="118" customFormat="1" ht="24.95" hidden="1" customHeight="1"/>
    <row r="253" spans="3:66" s="118" customFormat="1" ht="39.950000000000003" hidden="1" customHeight="1"/>
    <row r="254" spans="3:66" s="118" customFormat="1" ht="39.950000000000003" hidden="1" customHeight="1"/>
    <row r="255" spans="3:66" s="118" customFormat="1" ht="39.950000000000003" hidden="1" customHeight="1"/>
    <row r="256" spans="3:66" s="118" customFormat="1" ht="28.5" hidden="1" customHeight="1"/>
    <row r="257" s="118" customFormat="1" ht="28.5" hidden="1" customHeight="1"/>
    <row r="258" s="118" customFormat="1" ht="28.5" hidden="1" customHeight="1"/>
    <row r="259" s="118" customFormat="1" ht="28.5" hidden="1" customHeight="1"/>
    <row r="260" s="118" customFormat="1" ht="28.5" hidden="1" customHeight="1"/>
    <row r="261" s="118" customFormat="1" ht="28.5" hidden="1" customHeight="1"/>
    <row r="262" s="118" customFormat="1" ht="28.5" hidden="1" customHeight="1"/>
    <row r="263" s="118" customFormat="1" ht="28.5" hidden="1" customHeight="1"/>
    <row r="264" s="118" customFormat="1" ht="28.5" hidden="1" customHeight="1"/>
    <row r="265" s="118" customFormat="1" ht="28.5" hidden="1" customHeight="1"/>
    <row r="266" s="118" customFormat="1" ht="24.95" hidden="1" customHeight="1"/>
    <row r="267" s="118" customFormat="1" ht="25.5" hidden="1" customHeight="1"/>
    <row r="268" s="118" customFormat="1" ht="23.25" hidden="1" customHeight="1"/>
    <row r="269" s="118" customFormat="1" ht="23.25" hidden="1" customHeight="1"/>
    <row r="270" s="118" customFormat="1" ht="23.25" hidden="1" customHeight="1"/>
    <row r="271" s="118" customFormat="1" ht="28.5" hidden="1" customHeight="1"/>
    <row r="272" s="118" customFormat="1" ht="23.25" hidden="1" customHeight="1"/>
    <row r="273" spans="2:56" s="118" customFormat="1" ht="23.25" hidden="1" customHeight="1"/>
    <row r="274" spans="2:56" s="118" customFormat="1" ht="28.5" hidden="1" customHeight="1"/>
    <row r="275" spans="2:56" s="118" customFormat="1" ht="28.5" hidden="1" customHeight="1"/>
    <row r="276" spans="2:56" s="118" customFormat="1" ht="28.5" hidden="1" customHeight="1"/>
    <row r="277" spans="2:56" s="118" customFormat="1" ht="28.5" hidden="1" customHeight="1"/>
    <row r="278" spans="2:56" s="118" customFormat="1" ht="28.5" hidden="1" customHeight="1"/>
    <row r="279" spans="2:56" s="118" customFormat="1" ht="28.5" hidden="1" customHeight="1"/>
    <row r="280" spans="2:56" s="73" customFormat="1" ht="24.95" hidden="1" customHeight="1">
      <c r="B280" s="98"/>
      <c r="O280" s="231"/>
      <c r="AU280" s="318"/>
      <c r="AV280" s="318"/>
      <c r="AW280" s="318"/>
      <c r="AX280" s="318"/>
      <c r="AY280" s="318"/>
    </row>
    <row r="281" spans="2:56" s="21" customFormat="1" ht="28.5" hidden="1" customHeight="1">
      <c r="C281" s="95"/>
      <c r="D281" s="95"/>
      <c r="E281" s="95"/>
      <c r="F281" s="95"/>
      <c r="G281" s="95"/>
      <c r="H281" s="145"/>
      <c r="I281" s="231"/>
      <c r="J281" s="231"/>
      <c r="K281" s="231"/>
      <c r="L281" s="231"/>
      <c r="M281" s="231"/>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5"/>
      <c r="AR281" s="165"/>
      <c r="AS281" s="1"/>
      <c r="AT281" s="1"/>
    </row>
    <row r="282" spans="2:56" s="74" customFormat="1" ht="21" customHeight="1">
      <c r="C282" s="321"/>
      <c r="D282" s="321"/>
      <c r="E282" s="321"/>
      <c r="F282" s="321"/>
      <c r="G282" s="321"/>
      <c r="H282" s="321"/>
      <c r="I282" s="321"/>
      <c r="J282" s="321"/>
      <c r="K282" s="321"/>
      <c r="L282" s="321"/>
      <c r="M282" s="214"/>
      <c r="N282" s="214"/>
      <c r="O282" s="214"/>
      <c r="P282" s="214"/>
      <c r="Q282" s="214"/>
      <c r="R282" s="214"/>
      <c r="S282" s="322"/>
      <c r="T282" s="322"/>
      <c r="U282" s="322"/>
      <c r="V282" s="322"/>
      <c r="W282" s="322"/>
      <c r="X282" s="322"/>
      <c r="Y282" s="322"/>
      <c r="Z282" s="322"/>
      <c r="AG282" s="322"/>
      <c r="AH282" s="96"/>
      <c r="AN282" s="1011" t="s">
        <v>310</v>
      </c>
      <c r="AO282" s="1012"/>
      <c r="AP282" s="1012"/>
      <c r="AQ282" s="1012"/>
      <c r="AR282" s="1012"/>
      <c r="AS282" s="1013"/>
      <c r="AZ282" s="319"/>
      <c r="BA282" s="319"/>
      <c r="BB282" s="319"/>
      <c r="BC282" s="319"/>
      <c r="BD282" s="319"/>
    </row>
    <row r="283" spans="2:56" s="74" customFormat="1" ht="21" customHeight="1">
      <c r="C283" s="321"/>
      <c r="D283" s="321"/>
      <c r="E283" s="321"/>
      <c r="F283" s="321"/>
      <c r="G283" s="321"/>
      <c r="H283" s="321"/>
      <c r="I283" s="321"/>
      <c r="J283" s="321"/>
      <c r="K283" s="321"/>
      <c r="L283" s="321"/>
      <c r="M283" s="214"/>
      <c r="N283" s="214"/>
      <c r="O283" s="214"/>
      <c r="P283" s="214"/>
      <c r="Q283" s="214"/>
      <c r="R283" s="214"/>
      <c r="S283" s="322"/>
      <c r="T283" s="322"/>
      <c r="U283" s="322"/>
      <c r="V283" s="322"/>
      <c r="W283" s="322"/>
      <c r="X283" s="322"/>
      <c r="Y283" s="322"/>
      <c r="Z283" s="322"/>
      <c r="AG283" s="322"/>
      <c r="AH283" s="96"/>
      <c r="AN283" s="1014"/>
      <c r="AO283" s="1015"/>
      <c r="AP283" s="1015"/>
      <c r="AQ283" s="1015"/>
      <c r="AR283" s="1015"/>
      <c r="AS283" s="1016"/>
      <c r="AZ283" s="319"/>
      <c r="BA283" s="319"/>
      <c r="BB283" s="319"/>
      <c r="BC283" s="319"/>
      <c r="BD283" s="319"/>
    </row>
    <row r="284" spans="2:56" s="74" customFormat="1" ht="21" customHeight="1">
      <c r="C284" s="321"/>
      <c r="D284" s="321"/>
      <c r="E284" s="321"/>
      <c r="F284" s="321"/>
      <c r="G284" s="321"/>
      <c r="H284" s="321"/>
      <c r="I284" s="321"/>
      <c r="J284" s="321"/>
      <c r="K284" s="321"/>
      <c r="L284" s="321"/>
      <c r="M284" s="214"/>
      <c r="N284" s="214"/>
      <c r="O284" s="214"/>
      <c r="P284" s="214"/>
      <c r="Q284" s="214"/>
      <c r="R284" s="214"/>
      <c r="S284" s="322"/>
      <c r="T284" s="322"/>
      <c r="U284" s="322"/>
      <c r="V284" s="322"/>
      <c r="W284" s="322"/>
      <c r="X284" s="322"/>
      <c r="Y284" s="322"/>
      <c r="Z284" s="322"/>
      <c r="AG284" s="322"/>
      <c r="AH284" s="96"/>
      <c r="AN284" s="323"/>
      <c r="AO284" s="323"/>
      <c r="AP284" s="323"/>
      <c r="AQ284" s="323"/>
      <c r="AR284" s="323"/>
      <c r="AS284" s="323"/>
      <c r="AZ284" s="319"/>
      <c r="BA284" s="319"/>
      <c r="BB284" s="319"/>
      <c r="BC284" s="319"/>
      <c r="BD284" s="319"/>
    </row>
    <row r="285" spans="2:56" ht="21">
      <c r="C285" s="1017" t="s">
        <v>325</v>
      </c>
      <c r="D285" s="1017"/>
      <c r="E285" s="1017"/>
      <c r="F285" s="1017"/>
      <c r="G285" s="1017"/>
      <c r="H285" s="1017"/>
      <c r="I285" s="1017"/>
      <c r="J285" s="1017"/>
      <c r="K285" s="1017"/>
      <c r="L285" s="1017"/>
      <c r="M285" s="1017"/>
      <c r="N285" s="1017"/>
      <c r="O285" s="1017"/>
      <c r="P285" s="1017"/>
      <c r="Q285" s="1017"/>
      <c r="R285" s="1017"/>
      <c r="S285" s="1017"/>
      <c r="T285" s="1017"/>
      <c r="U285" s="1017"/>
      <c r="V285" s="1017"/>
      <c r="W285" s="1017"/>
      <c r="X285" s="1017"/>
      <c r="Y285" s="1017"/>
      <c r="Z285" s="1017"/>
      <c r="AA285" s="1017"/>
      <c r="AB285" s="1017"/>
      <c r="AC285" s="1017"/>
      <c r="AD285" s="1017"/>
      <c r="AE285" s="1017"/>
      <c r="AF285" s="1017"/>
      <c r="AG285" s="1017"/>
      <c r="AH285" s="1017"/>
      <c r="AI285" s="1017"/>
      <c r="AJ285" s="1017"/>
      <c r="AK285" s="1017"/>
      <c r="AL285" s="1017"/>
      <c r="AM285" s="1017"/>
      <c r="AN285" s="1017"/>
      <c r="AO285" s="1017"/>
      <c r="AP285" s="1017"/>
      <c r="AQ285" s="1017"/>
      <c r="AR285" s="1017"/>
      <c r="AS285" s="1017"/>
      <c r="AV285" s="21"/>
    </row>
    <row r="286" spans="2:56" s="21" customFormat="1" ht="18.75" customHeight="1" thickBot="1">
      <c r="D286" s="75"/>
      <c r="E286" s="166"/>
      <c r="L286" s="20"/>
      <c r="M286" s="20"/>
      <c r="N286" s="20"/>
      <c r="O286" s="20"/>
      <c r="P286" s="20"/>
      <c r="Q286" s="20"/>
      <c r="R286" s="20"/>
      <c r="S286" s="20"/>
      <c r="T286" s="20"/>
      <c r="U286" s="20"/>
      <c r="V286" s="20"/>
      <c r="W286" s="20"/>
      <c r="X286" s="20"/>
      <c r="Y286" s="20"/>
      <c r="Z286" s="164"/>
      <c r="AA286" s="164"/>
      <c r="AB286" s="164"/>
      <c r="AC286" s="164"/>
      <c r="AD286" s="164"/>
      <c r="AE286" s="164"/>
      <c r="AF286" s="164"/>
      <c r="AG286" s="164"/>
      <c r="AH286" s="164"/>
      <c r="AI286" s="164"/>
      <c r="AJ286" s="164"/>
      <c r="AK286" s="164"/>
      <c r="AL286" s="164"/>
      <c r="AM286" s="164"/>
      <c r="AN286" s="164"/>
      <c r="AO286" s="164"/>
      <c r="AP286" s="164"/>
      <c r="AQ286" s="182"/>
      <c r="AR286" s="182"/>
      <c r="AS286" s="3"/>
      <c r="AT286" s="1"/>
      <c r="AU286" s="86" t="s">
        <v>148</v>
      </c>
    </row>
    <row r="287" spans="2:56" ht="24.95" customHeight="1">
      <c r="C287" s="565" t="s">
        <v>115</v>
      </c>
      <c r="D287" s="566"/>
      <c r="E287" s="566"/>
      <c r="F287" s="566"/>
      <c r="G287" s="566"/>
      <c r="H287" s="566"/>
      <c r="I287" s="567" t="s">
        <v>120</v>
      </c>
      <c r="J287" s="568"/>
      <c r="K287" s="569"/>
      <c r="L287" s="574" t="s">
        <v>297</v>
      </c>
      <c r="M287" s="575"/>
      <c r="N287" s="575"/>
      <c r="O287" s="575"/>
      <c r="P287" s="575"/>
      <c r="Q287" s="576"/>
      <c r="R287" s="577" t="s">
        <v>295</v>
      </c>
      <c r="S287" s="578"/>
      <c r="T287" s="578"/>
      <c r="U287" s="578"/>
      <c r="V287" s="578"/>
      <c r="W287" s="579"/>
      <c r="X287" s="574" t="s">
        <v>296</v>
      </c>
      <c r="Y287" s="575"/>
      <c r="Z287" s="575"/>
      <c r="AA287" s="575"/>
      <c r="AB287" s="575"/>
      <c r="AC287" s="580"/>
      <c r="AD287" s="118"/>
      <c r="AU287" s="581" t="s">
        <v>142</v>
      </c>
      <c r="AV287" s="581" t="s">
        <v>255</v>
      </c>
    </row>
    <row r="288" spans="2:56" ht="24.95" customHeight="1">
      <c r="C288" s="516"/>
      <c r="D288" s="517"/>
      <c r="E288" s="517"/>
      <c r="F288" s="517"/>
      <c r="G288" s="517"/>
      <c r="H288" s="517"/>
      <c r="I288" s="570"/>
      <c r="J288" s="517"/>
      <c r="K288" s="571"/>
      <c r="L288" s="574"/>
      <c r="M288" s="575"/>
      <c r="N288" s="575"/>
      <c r="O288" s="575"/>
      <c r="P288" s="575"/>
      <c r="Q288" s="576"/>
      <c r="R288" s="586" t="s">
        <v>237</v>
      </c>
      <c r="S288" s="587"/>
      <c r="T288" s="588"/>
      <c r="U288" s="595" t="s">
        <v>134</v>
      </c>
      <c r="V288" s="587"/>
      <c r="W288" s="596"/>
      <c r="X288" s="574"/>
      <c r="Y288" s="575"/>
      <c r="Z288" s="575"/>
      <c r="AA288" s="575"/>
      <c r="AB288" s="575"/>
      <c r="AC288" s="580"/>
      <c r="AD288" s="118"/>
      <c r="AU288" s="582"/>
      <c r="AV288" s="584"/>
    </row>
    <row r="289" spans="3:48" ht="24.95" customHeight="1">
      <c r="C289" s="516"/>
      <c r="D289" s="517"/>
      <c r="E289" s="517"/>
      <c r="F289" s="517"/>
      <c r="G289" s="517"/>
      <c r="H289" s="517"/>
      <c r="I289" s="570"/>
      <c r="J289" s="517"/>
      <c r="K289" s="571"/>
      <c r="L289" s="574"/>
      <c r="M289" s="575"/>
      <c r="N289" s="575"/>
      <c r="O289" s="575"/>
      <c r="P289" s="575"/>
      <c r="Q289" s="576"/>
      <c r="R289" s="589"/>
      <c r="S289" s="590"/>
      <c r="T289" s="591"/>
      <c r="U289" s="597"/>
      <c r="V289" s="590"/>
      <c r="W289" s="598"/>
      <c r="X289" s="574"/>
      <c r="Y289" s="575"/>
      <c r="Z289" s="575"/>
      <c r="AA289" s="575"/>
      <c r="AB289" s="575"/>
      <c r="AC289" s="580"/>
      <c r="AD289" s="118"/>
      <c r="AU289" s="582"/>
      <c r="AV289" s="584"/>
    </row>
    <row r="290" spans="3:48" ht="24.95" customHeight="1">
      <c r="C290" s="519"/>
      <c r="D290" s="520"/>
      <c r="E290" s="520"/>
      <c r="F290" s="520"/>
      <c r="G290" s="520"/>
      <c r="H290" s="520"/>
      <c r="I290" s="572"/>
      <c r="J290" s="520"/>
      <c r="K290" s="573"/>
      <c r="L290" s="574"/>
      <c r="M290" s="575"/>
      <c r="N290" s="575"/>
      <c r="O290" s="575"/>
      <c r="P290" s="575"/>
      <c r="Q290" s="576"/>
      <c r="R290" s="592"/>
      <c r="S290" s="593"/>
      <c r="T290" s="594"/>
      <c r="U290" s="599"/>
      <c r="V290" s="593"/>
      <c r="W290" s="600"/>
      <c r="X290" s="574"/>
      <c r="Y290" s="575"/>
      <c r="Z290" s="575"/>
      <c r="AA290" s="575"/>
      <c r="AB290" s="575"/>
      <c r="AC290" s="580"/>
      <c r="AD290" s="118"/>
      <c r="AU290" s="583"/>
      <c r="AV290" s="585"/>
    </row>
    <row r="291" spans="3:48" ht="10.9" customHeight="1">
      <c r="C291" s="478">
        <v>4</v>
      </c>
      <c r="D291" s="479" t="s">
        <v>9</v>
      </c>
      <c r="E291" s="439">
        <v>25</v>
      </c>
      <c r="F291" s="439" t="s">
        <v>10</v>
      </c>
      <c r="G291" s="478" t="s">
        <v>238</v>
      </c>
      <c r="H291" s="439"/>
      <c r="I291" s="454"/>
      <c r="J291" s="455"/>
      <c r="K291" s="456"/>
      <c r="L291" s="447">
        <f>IF(AND(I291="○",AU291="●"),2+ROUNDDOWN(($K$246-100)/100,0)*2,0)</f>
        <v>0</v>
      </c>
      <c r="M291" s="448"/>
      <c r="N291" s="448"/>
      <c r="O291" s="448"/>
      <c r="P291" s="448"/>
      <c r="Q291" s="449"/>
      <c r="R291" s="496"/>
      <c r="S291" s="497"/>
      <c r="T291" s="498"/>
      <c r="U291" s="505"/>
      <c r="V291" s="506"/>
      <c r="W291" s="507"/>
      <c r="X291" s="450">
        <f>IF(I291="○",L291,ROUNDUP(L291*U291,1))</f>
        <v>0</v>
      </c>
      <c r="Y291" s="451"/>
      <c r="Z291" s="451"/>
      <c r="AA291" s="451"/>
      <c r="AB291" s="451"/>
      <c r="AC291" s="452"/>
      <c r="AD291" s="118"/>
      <c r="AU291" s="601" t="str">
        <f t="shared" ref="AU291" si="0">IF(OR(I291="×",AU295="×"),"×","●")</f>
        <v>●</v>
      </c>
      <c r="AV291" s="602">
        <f>IF(AU291="●",IF(I291="定","-",I291),"-")</f>
        <v>0</v>
      </c>
    </row>
    <row r="292" spans="3:48" ht="10.9" customHeight="1">
      <c r="C292" s="434"/>
      <c r="D292" s="437"/>
      <c r="E292" s="440"/>
      <c r="F292" s="440"/>
      <c r="G292" s="434"/>
      <c r="H292" s="440"/>
      <c r="I292" s="457"/>
      <c r="J292" s="458"/>
      <c r="K292" s="459"/>
      <c r="L292" s="447"/>
      <c r="M292" s="448"/>
      <c r="N292" s="448"/>
      <c r="O292" s="448"/>
      <c r="P292" s="448"/>
      <c r="Q292" s="449"/>
      <c r="R292" s="499"/>
      <c r="S292" s="500"/>
      <c r="T292" s="501"/>
      <c r="U292" s="506"/>
      <c r="V292" s="506"/>
      <c r="W292" s="507"/>
      <c r="X292" s="450"/>
      <c r="Y292" s="451"/>
      <c r="Z292" s="451"/>
      <c r="AA292" s="451"/>
      <c r="AB292" s="451"/>
      <c r="AC292" s="452"/>
      <c r="AD292" s="118"/>
      <c r="AU292" s="453"/>
      <c r="AV292" s="346"/>
    </row>
    <row r="293" spans="3:48" ht="10.9" customHeight="1">
      <c r="C293" s="434"/>
      <c r="D293" s="437"/>
      <c r="E293" s="440"/>
      <c r="F293" s="440"/>
      <c r="G293" s="434"/>
      <c r="H293" s="440"/>
      <c r="I293" s="457"/>
      <c r="J293" s="458"/>
      <c r="K293" s="459"/>
      <c r="L293" s="447"/>
      <c r="M293" s="448"/>
      <c r="N293" s="448"/>
      <c r="O293" s="448"/>
      <c r="P293" s="448"/>
      <c r="Q293" s="449"/>
      <c r="R293" s="499"/>
      <c r="S293" s="500"/>
      <c r="T293" s="501"/>
      <c r="U293" s="506"/>
      <c r="V293" s="506"/>
      <c r="W293" s="507"/>
      <c r="X293" s="450"/>
      <c r="Y293" s="451"/>
      <c r="Z293" s="451"/>
      <c r="AA293" s="451"/>
      <c r="AB293" s="451"/>
      <c r="AC293" s="452"/>
      <c r="AD293" s="118"/>
      <c r="AU293" s="453"/>
      <c r="AV293" s="346"/>
    </row>
    <row r="294" spans="3:48" ht="10.9" customHeight="1">
      <c r="C294" s="444"/>
      <c r="D294" s="445"/>
      <c r="E294" s="446"/>
      <c r="F294" s="446"/>
      <c r="G294" s="444"/>
      <c r="H294" s="446"/>
      <c r="I294" s="480"/>
      <c r="J294" s="481"/>
      <c r="K294" s="482"/>
      <c r="L294" s="447"/>
      <c r="M294" s="448"/>
      <c r="N294" s="448"/>
      <c r="O294" s="448"/>
      <c r="P294" s="448"/>
      <c r="Q294" s="449"/>
      <c r="R294" s="510"/>
      <c r="S294" s="511"/>
      <c r="T294" s="512"/>
      <c r="U294" s="506"/>
      <c r="V294" s="506"/>
      <c r="W294" s="507"/>
      <c r="X294" s="450"/>
      <c r="Y294" s="451"/>
      <c r="Z294" s="451"/>
      <c r="AA294" s="451"/>
      <c r="AB294" s="451"/>
      <c r="AC294" s="452"/>
      <c r="AD294" s="118"/>
      <c r="AU294" s="453"/>
      <c r="AV294" s="346"/>
    </row>
    <row r="295" spans="3:48" ht="10.9" customHeight="1">
      <c r="C295" s="478">
        <v>4</v>
      </c>
      <c r="D295" s="479" t="s">
        <v>9</v>
      </c>
      <c r="E295" s="439">
        <v>26</v>
      </c>
      <c r="F295" s="439" t="s">
        <v>10</v>
      </c>
      <c r="G295" s="478" t="s">
        <v>26</v>
      </c>
      <c r="H295" s="439"/>
      <c r="I295" s="454"/>
      <c r="J295" s="455"/>
      <c r="K295" s="456"/>
      <c r="L295" s="447">
        <f t="shared" ref="L295" si="1">IF(AND(I295="○",AU295="●"),2+ROUNDDOWN(($K$246-100)/100,0)*2,0)</f>
        <v>0</v>
      </c>
      <c r="M295" s="448"/>
      <c r="N295" s="448"/>
      <c r="O295" s="448"/>
      <c r="P295" s="448"/>
      <c r="Q295" s="449"/>
      <c r="R295" s="496"/>
      <c r="S295" s="497"/>
      <c r="T295" s="498"/>
      <c r="U295" s="505"/>
      <c r="V295" s="506"/>
      <c r="W295" s="507"/>
      <c r="X295" s="450">
        <f t="shared" ref="X295" si="2">IF(I295="○",L295,ROUNDUP(L295*U295,1))</f>
        <v>0</v>
      </c>
      <c r="Y295" s="451"/>
      <c r="Z295" s="451"/>
      <c r="AA295" s="451"/>
      <c r="AB295" s="451"/>
      <c r="AC295" s="452"/>
      <c r="AD295" s="118"/>
      <c r="AU295" s="453" t="str">
        <f t="shared" ref="AU295" si="3">IF(OR(I295="×",AU299="×"),"×","●")</f>
        <v>●</v>
      </c>
      <c r="AV295" s="346">
        <f t="shared" ref="AV295" si="4">IF(AU295="●",IF(I295="定","-",I295),"-")</f>
        <v>0</v>
      </c>
    </row>
    <row r="296" spans="3:48" ht="10.9" customHeight="1">
      <c r="C296" s="434"/>
      <c r="D296" s="437"/>
      <c r="E296" s="440"/>
      <c r="F296" s="440"/>
      <c r="G296" s="434"/>
      <c r="H296" s="440"/>
      <c r="I296" s="457"/>
      <c r="J296" s="458"/>
      <c r="K296" s="459"/>
      <c r="L296" s="447"/>
      <c r="M296" s="448"/>
      <c r="N296" s="448"/>
      <c r="O296" s="448"/>
      <c r="P296" s="448"/>
      <c r="Q296" s="449"/>
      <c r="R296" s="499"/>
      <c r="S296" s="500"/>
      <c r="T296" s="501"/>
      <c r="U296" s="506"/>
      <c r="V296" s="506"/>
      <c r="W296" s="507"/>
      <c r="X296" s="450"/>
      <c r="Y296" s="451"/>
      <c r="Z296" s="451"/>
      <c r="AA296" s="451"/>
      <c r="AB296" s="451"/>
      <c r="AC296" s="452"/>
      <c r="AD296" s="118"/>
      <c r="AU296" s="453"/>
      <c r="AV296" s="346"/>
    </row>
    <row r="297" spans="3:48" ht="10.9" customHeight="1">
      <c r="C297" s="434"/>
      <c r="D297" s="437"/>
      <c r="E297" s="440"/>
      <c r="F297" s="440"/>
      <c r="G297" s="434"/>
      <c r="H297" s="440"/>
      <c r="I297" s="457"/>
      <c r="J297" s="458"/>
      <c r="K297" s="459"/>
      <c r="L297" s="447"/>
      <c r="M297" s="448"/>
      <c r="N297" s="448"/>
      <c r="O297" s="448"/>
      <c r="P297" s="448"/>
      <c r="Q297" s="449"/>
      <c r="R297" s="499"/>
      <c r="S297" s="500"/>
      <c r="T297" s="501"/>
      <c r="U297" s="506"/>
      <c r="V297" s="506"/>
      <c r="W297" s="507"/>
      <c r="X297" s="450"/>
      <c r="Y297" s="451"/>
      <c r="Z297" s="451"/>
      <c r="AA297" s="451"/>
      <c r="AB297" s="451"/>
      <c r="AC297" s="452"/>
      <c r="AD297" s="118"/>
      <c r="AU297" s="453"/>
      <c r="AV297" s="346"/>
    </row>
    <row r="298" spans="3:48" ht="10.9" customHeight="1">
      <c r="C298" s="444"/>
      <c r="D298" s="445"/>
      <c r="E298" s="446"/>
      <c r="F298" s="446"/>
      <c r="G298" s="444"/>
      <c r="H298" s="446"/>
      <c r="I298" s="480"/>
      <c r="J298" s="481"/>
      <c r="K298" s="482"/>
      <c r="L298" s="447"/>
      <c r="M298" s="448"/>
      <c r="N298" s="448"/>
      <c r="O298" s="448"/>
      <c r="P298" s="448"/>
      <c r="Q298" s="449"/>
      <c r="R298" s="510"/>
      <c r="S298" s="511"/>
      <c r="T298" s="512"/>
      <c r="U298" s="506"/>
      <c r="V298" s="506"/>
      <c r="W298" s="507"/>
      <c r="X298" s="450"/>
      <c r="Y298" s="451"/>
      <c r="Z298" s="451"/>
      <c r="AA298" s="451"/>
      <c r="AB298" s="451"/>
      <c r="AC298" s="452"/>
      <c r="AD298" s="118"/>
      <c r="AU298" s="453"/>
      <c r="AV298" s="346"/>
    </row>
    <row r="299" spans="3:48" ht="10.9" customHeight="1">
      <c r="C299" s="478">
        <v>4</v>
      </c>
      <c r="D299" s="479" t="s">
        <v>9</v>
      </c>
      <c r="E299" s="439">
        <v>27</v>
      </c>
      <c r="F299" s="439" t="s">
        <v>10</v>
      </c>
      <c r="G299" s="478" t="s">
        <v>27</v>
      </c>
      <c r="H299" s="439"/>
      <c r="I299" s="454"/>
      <c r="J299" s="455"/>
      <c r="K299" s="456"/>
      <c r="L299" s="447">
        <f t="shared" ref="L299" si="5">IF(AND(I299="○",AU299="●"),2+ROUNDDOWN(($K$246-100)/100,0)*2,0)</f>
        <v>0</v>
      </c>
      <c r="M299" s="448"/>
      <c r="N299" s="448"/>
      <c r="O299" s="448"/>
      <c r="P299" s="448"/>
      <c r="Q299" s="449"/>
      <c r="R299" s="496"/>
      <c r="S299" s="497"/>
      <c r="T299" s="498"/>
      <c r="U299" s="505"/>
      <c r="V299" s="506"/>
      <c r="W299" s="507"/>
      <c r="X299" s="450">
        <f>IF(I299="○",L299,ROUNDUP(L299*U299,1))</f>
        <v>0</v>
      </c>
      <c r="Y299" s="451"/>
      <c r="Z299" s="451"/>
      <c r="AA299" s="451"/>
      <c r="AB299" s="451"/>
      <c r="AC299" s="452"/>
      <c r="AD299" s="118"/>
      <c r="AU299" s="453" t="str">
        <f>IF(OR(I299="×",AU303="×"),"×","●")</f>
        <v>●</v>
      </c>
      <c r="AV299" s="346">
        <f t="shared" ref="AV299" si="6">IF(AU299="●",IF(I299="定","-",I299),"-")</f>
        <v>0</v>
      </c>
    </row>
    <row r="300" spans="3:48" ht="10.9" customHeight="1">
      <c r="C300" s="434"/>
      <c r="D300" s="437"/>
      <c r="E300" s="440"/>
      <c r="F300" s="440"/>
      <c r="G300" s="434"/>
      <c r="H300" s="440"/>
      <c r="I300" s="457"/>
      <c r="J300" s="458"/>
      <c r="K300" s="459"/>
      <c r="L300" s="447"/>
      <c r="M300" s="448"/>
      <c r="N300" s="448"/>
      <c r="O300" s="448"/>
      <c r="P300" s="448"/>
      <c r="Q300" s="449"/>
      <c r="R300" s="499"/>
      <c r="S300" s="500"/>
      <c r="T300" s="501"/>
      <c r="U300" s="506"/>
      <c r="V300" s="506"/>
      <c r="W300" s="507"/>
      <c r="X300" s="450"/>
      <c r="Y300" s="451"/>
      <c r="Z300" s="451"/>
      <c r="AA300" s="451"/>
      <c r="AB300" s="451"/>
      <c r="AC300" s="452"/>
      <c r="AD300" s="118"/>
      <c r="AU300" s="453"/>
      <c r="AV300" s="346"/>
    </row>
    <row r="301" spans="3:48" ht="10.9" customHeight="1">
      <c r="C301" s="434"/>
      <c r="D301" s="437"/>
      <c r="E301" s="440"/>
      <c r="F301" s="440"/>
      <c r="G301" s="434"/>
      <c r="H301" s="440"/>
      <c r="I301" s="457"/>
      <c r="J301" s="458"/>
      <c r="K301" s="459"/>
      <c r="L301" s="447"/>
      <c r="M301" s="448"/>
      <c r="N301" s="448"/>
      <c r="O301" s="448"/>
      <c r="P301" s="448"/>
      <c r="Q301" s="449"/>
      <c r="R301" s="499"/>
      <c r="S301" s="500"/>
      <c r="T301" s="501"/>
      <c r="U301" s="506"/>
      <c r="V301" s="506"/>
      <c r="W301" s="507"/>
      <c r="X301" s="450"/>
      <c r="Y301" s="451"/>
      <c r="Z301" s="451"/>
      <c r="AA301" s="451"/>
      <c r="AB301" s="451"/>
      <c r="AC301" s="452"/>
      <c r="AD301" s="118"/>
      <c r="AU301" s="453"/>
      <c r="AV301" s="346"/>
    </row>
    <row r="302" spans="3:48" ht="10.9" customHeight="1">
      <c r="C302" s="444"/>
      <c r="D302" s="445"/>
      <c r="E302" s="446"/>
      <c r="F302" s="446"/>
      <c r="G302" s="444"/>
      <c r="H302" s="446"/>
      <c r="I302" s="480"/>
      <c r="J302" s="481"/>
      <c r="K302" s="482"/>
      <c r="L302" s="447"/>
      <c r="M302" s="448"/>
      <c r="N302" s="448"/>
      <c r="O302" s="448"/>
      <c r="P302" s="448"/>
      <c r="Q302" s="449"/>
      <c r="R302" s="510"/>
      <c r="S302" s="511"/>
      <c r="T302" s="512"/>
      <c r="U302" s="506"/>
      <c r="V302" s="506"/>
      <c r="W302" s="507"/>
      <c r="X302" s="450"/>
      <c r="Y302" s="451"/>
      <c r="Z302" s="451"/>
      <c r="AA302" s="451"/>
      <c r="AB302" s="451"/>
      <c r="AC302" s="452"/>
      <c r="AD302" s="118"/>
      <c r="AU302" s="453"/>
      <c r="AV302" s="346"/>
    </row>
    <row r="303" spans="3:48" ht="10.9" customHeight="1">
      <c r="C303" s="478">
        <v>4</v>
      </c>
      <c r="D303" s="479" t="s">
        <v>9</v>
      </c>
      <c r="E303" s="439">
        <v>28</v>
      </c>
      <c r="F303" s="439" t="s">
        <v>10</v>
      </c>
      <c r="G303" s="478" t="s">
        <v>25</v>
      </c>
      <c r="H303" s="439"/>
      <c r="I303" s="454"/>
      <c r="J303" s="455"/>
      <c r="K303" s="456"/>
      <c r="L303" s="447">
        <f>IF(AND(I303="○",AU303="●"),2+ROUNDDOWN(($K$246-100)/100,0)*2,0)</f>
        <v>0</v>
      </c>
      <c r="M303" s="448"/>
      <c r="N303" s="448"/>
      <c r="O303" s="448"/>
      <c r="P303" s="448"/>
      <c r="Q303" s="449"/>
      <c r="R303" s="496"/>
      <c r="S303" s="497"/>
      <c r="T303" s="498"/>
      <c r="U303" s="505"/>
      <c r="V303" s="506"/>
      <c r="W303" s="507"/>
      <c r="X303" s="450">
        <f t="shared" ref="X303" si="7">IF(I303="○",L303,ROUNDUP(L303*U303,1))</f>
        <v>0</v>
      </c>
      <c r="Y303" s="451"/>
      <c r="Z303" s="451"/>
      <c r="AA303" s="451"/>
      <c r="AB303" s="451"/>
      <c r="AC303" s="452"/>
      <c r="AD303" s="118"/>
      <c r="AU303" s="453" t="str">
        <f t="shared" ref="AU303" si="8">IF(OR(I303="×",AU307="×"),"×","●")</f>
        <v>●</v>
      </c>
      <c r="AV303" s="346">
        <f t="shared" ref="AV303" si="9">IF(AU303="●",IF(I303="定","-",I303),"-")</f>
        <v>0</v>
      </c>
    </row>
    <row r="304" spans="3:48" ht="10.9" customHeight="1">
      <c r="C304" s="434"/>
      <c r="D304" s="437"/>
      <c r="E304" s="440"/>
      <c r="F304" s="440"/>
      <c r="G304" s="434"/>
      <c r="H304" s="440"/>
      <c r="I304" s="457"/>
      <c r="J304" s="458"/>
      <c r="K304" s="459"/>
      <c r="L304" s="447"/>
      <c r="M304" s="448"/>
      <c r="N304" s="448"/>
      <c r="O304" s="448"/>
      <c r="P304" s="448"/>
      <c r="Q304" s="449"/>
      <c r="R304" s="499"/>
      <c r="S304" s="500"/>
      <c r="T304" s="501"/>
      <c r="U304" s="506"/>
      <c r="V304" s="506"/>
      <c r="W304" s="507"/>
      <c r="X304" s="450"/>
      <c r="Y304" s="451"/>
      <c r="Z304" s="451"/>
      <c r="AA304" s="451"/>
      <c r="AB304" s="451"/>
      <c r="AC304" s="452"/>
      <c r="AD304" s="118"/>
      <c r="AU304" s="453"/>
      <c r="AV304" s="346"/>
    </row>
    <row r="305" spans="3:48" ht="10.9" customHeight="1">
      <c r="C305" s="434"/>
      <c r="D305" s="437"/>
      <c r="E305" s="440"/>
      <c r="F305" s="440"/>
      <c r="G305" s="434"/>
      <c r="H305" s="440"/>
      <c r="I305" s="457"/>
      <c r="J305" s="458"/>
      <c r="K305" s="459"/>
      <c r="L305" s="447"/>
      <c r="M305" s="448"/>
      <c r="N305" s="448"/>
      <c r="O305" s="448"/>
      <c r="P305" s="448"/>
      <c r="Q305" s="449"/>
      <c r="R305" s="499"/>
      <c r="S305" s="500"/>
      <c r="T305" s="501"/>
      <c r="U305" s="506"/>
      <c r="V305" s="506"/>
      <c r="W305" s="507"/>
      <c r="X305" s="450"/>
      <c r="Y305" s="451"/>
      <c r="Z305" s="451"/>
      <c r="AA305" s="451"/>
      <c r="AB305" s="451"/>
      <c r="AC305" s="452"/>
      <c r="AD305" s="118"/>
      <c r="AU305" s="453"/>
      <c r="AV305" s="346"/>
    </row>
    <row r="306" spans="3:48" ht="10.9" customHeight="1">
      <c r="C306" s="444"/>
      <c r="D306" s="445"/>
      <c r="E306" s="446"/>
      <c r="F306" s="446"/>
      <c r="G306" s="444"/>
      <c r="H306" s="446"/>
      <c r="I306" s="480"/>
      <c r="J306" s="481"/>
      <c r="K306" s="482"/>
      <c r="L306" s="447"/>
      <c r="M306" s="448"/>
      <c r="N306" s="448"/>
      <c r="O306" s="448"/>
      <c r="P306" s="448"/>
      <c r="Q306" s="449"/>
      <c r="R306" s="510"/>
      <c r="S306" s="511"/>
      <c r="T306" s="512"/>
      <c r="U306" s="506"/>
      <c r="V306" s="506"/>
      <c r="W306" s="507"/>
      <c r="X306" s="450"/>
      <c r="Y306" s="451"/>
      <c r="Z306" s="451"/>
      <c r="AA306" s="451"/>
      <c r="AB306" s="451"/>
      <c r="AC306" s="452"/>
      <c r="AD306" s="118"/>
      <c r="AU306" s="453"/>
      <c r="AV306" s="346"/>
    </row>
    <row r="307" spans="3:48" ht="10.9" customHeight="1">
      <c r="C307" s="478">
        <v>4</v>
      </c>
      <c r="D307" s="479" t="s">
        <v>9</v>
      </c>
      <c r="E307" s="439">
        <v>29</v>
      </c>
      <c r="F307" s="439" t="s">
        <v>10</v>
      </c>
      <c r="G307" s="478" t="s">
        <v>19</v>
      </c>
      <c r="H307" s="439"/>
      <c r="I307" s="454"/>
      <c r="J307" s="455"/>
      <c r="K307" s="456"/>
      <c r="L307" s="447">
        <f t="shared" ref="L307" si="10">IF(AND(I307="○",AU307="●"),2+ROUNDDOWN(($K$246-100)/100,0)*2,0)</f>
        <v>0</v>
      </c>
      <c r="M307" s="448"/>
      <c r="N307" s="448"/>
      <c r="O307" s="448"/>
      <c r="P307" s="448"/>
      <c r="Q307" s="449"/>
      <c r="R307" s="496"/>
      <c r="S307" s="497"/>
      <c r="T307" s="498"/>
      <c r="U307" s="505"/>
      <c r="V307" s="506"/>
      <c r="W307" s="507"/>
      <c r="X307" s="450">
        <f t="shared" ref="X307" si="11">IF(I307="○",L307,ROUNDUP(L307*U307,1))</f>
        <v>0</v>
      </c>
      <c r="Y307" s="451"/>
      <c r="Z307" s="451"/>
      <c r="AA307" s="451"/>
      <c r="AB307" s="451"/>
      <c r="AC307" s="452"/>
      <c r="AD307" s="118"/>
      <c r="AU307" s="453" t="str">
        <f t="shared" ref="AU307" si="12">IF(OR(I307="×",AU311="×"),"×","●")</f>
        <v>●</v>
      </c>
      <c r="AV307" s="346">
        <f t="shared" ref="AV307" si="13">IF(AU307="●",IF(I307="定","-",I307),"-")</f>
        <v>0</v>
      </c>
    </row>
    <row r="308" spans="3:48" ht="10.9" customHeight="1">
      <c r="C308" s="434"/>
      <c r="D308" s="437"/>
      <c r="E308" s="440"/>
      <c r="F308" s="440"/>
      <c r="G308" s="434"/>
      <c r="H308" s="440"/>
      <c r="I308" s="457"/>
      <c r="J308" s="458"/>
      <c r="K308" s="459"/>
      <c r="L308" s="447"/>
      <c r="M308" s="448"/>
      <c r="N308" s="448"/>
      <c r="O308" s="448"/>
      <c r="P308" s="448"/>
      <c r="Q308" s="449"/>
      <c r="R308" s="499"/>
      <c r="S308" s="500"/>
      <c r="T308" s="501"/>
      <c r="U308" s="506"/>
      <c r="V308" s="506"/>
      <c r="W308" s="507"/>
      <c r="X308" s="450"/>
      <c r="Y308" s="451"/>
      <c r="Z308" s="451"/>
      <c r="AA308" s="451"/>
      <c r="AB308" s="451"/>
      <c r="AC308" s="452"/>
      <c r="AD308" s="118"/>
      <c r="AU308" s="453"/>
      <c r="AV308" s="346"/>
    </row>
    <row r="309" spans="3:48" ht="10.9" customHeight="1">
      <c r="C309" s="434"/>
      <c r="D309" s="437"/>
      <c r="E309" s="440"/>
      <c r="F309" s="440"/>
      <c r="G309" s="434"/>
      <c r="H309" s="440"/>
      <c r="I309" s="457"/>
      <c r="J309" s="458"/>
      <c r="K309" s="459"/>
      <c r="L309" s="447"/>
      <c r="M309" s="448"/>
      <c r="N309" s="448"/>
      <c r="O309" s="448"/>
      <c r="P309" s="448"/>
      <c r="Q309" s="449"/>
      <c r="R309" s="499"/>
      <c r="S309" s="500"/>
      <c r="T309" s="501"/>
      <c r="U309" s="506"/>
      <c r="V309" s="506"/>
      <c r="W309" s="507"/>
      <c r="X309" s="450"/>
      <c r="Y309" s="451"/>
      <c r="Z309" s="451"/>
      <c r="AA309" s="451"/>
      <c r="AB309" s="451"/>
      <c r="AC309" s="452"/>
      <c r="AD309" s="118"/>
      <c r="AU309" s="453"/>
      <c r="AV309" s="346"/>
    </row>
    <row r="310" spans="3:48" ht="10.9" customHeight="1">
      <c r="C310" s="444"/>
      <c r="D310" s="445"/>
      <c r="E310" s="446"/>
      <c r="F310" s="446"/>
      <c r="G310" s="444"/>
      <c r="H310" s="446"/>
      <c r="I310" s="480"/>
      <c r="J310" s="481"/>
      <c r="K310" s="482"/>
      <c r="L310" s="447"/>
      <c r="M310" s="448"/>
      <c r="N310" s="448"/>
      <c r="O310" s="448"/>
      <c r="P310" s="448"/>
      <c r="Q310" s="449"/>
      <c r="R310" s="510"/>
      <c r="S310" s="511"/>
      <c r="T310" s="512"/>
      <c r="U310" s="506"/>
      <c r="V310" s="506"/>
      <c r="W310" s="507"/>
      <c r="X310" s="450"/>
      <c r="Y310" s="451"/>
      <c r="Z310" s="451"/>
      <c r="AA310" s="451"/>
      <c r="AB310" s="451"/>
      <c r="AC310" s="452"/>
      <c r="AD310" s="118"/>
      <c r="AU310" s="453"/>
      <c r="AV310" s="346"/>
    </row>
    <row r="311" spans="3:48" ht="10.9" customHeight="1">
      <c r="C311" s="478">
        <v>4</v>
      </c>
      <c r="D311" s="479" t="s">
        <v>9</v>
      </c>
      <c r="E311" s="439">
        <v>30</v>
      </c>
      <c r="F311" s="439" t="s">
        <v>10</v>
      </c>
      <c r="G311" s="478" t="s">
        <v>20</v>
      </c>
      <c r="H311" s="439"/>
      <c r="I311" s="454"/>
      <c r="J311" s="455"/>
      <c r="K311" s="456"/>
      <c r="L311" s="447">
        <f t="shared" ref="L311" si="14">IF(AND(I311="○",AU311="●"),2+ROUNDDOWN(($K$246-100)/100,0)*2,0)</f>
        <v>0</v>
      </c>
      <c r="M311" s="448"/>
      <c r="N311" s="448"/>
      <c r="O311" s="448"/>
      <c r="P311" s="448"/>
      <c r="Q311" s="449"/>
      <c r="R311" s="496"/>
      <c r="S311" s="497"/>
      <c r="T311" s="498"/>
      <c r="U311" s="505"/>
      <c r="V311" s="506"/>
      <c r="W311" s="507"/>
      <c r="X311" s="450">
        <f t="shared" ref="X311" si="15">IF(I311="○",L311,ROUNDUP(L311*U311,1))</f>
        <v>0</v>
      </c>
      <c r="Y311" s="451"/>
      <c r="Z311" s="451"/>
      <c r="AA311" s="451"/>
      <c r="AB311" s="451"/>
      <c r="AC311" s="452"/>
      <c r="AD311" s="118"/>
      <c r="AU311" s="453" t="str">
        <f t="shared" ref="AU311" si="16">IF(OR(I311="×",AU315="×"),"×","●")</f>
        <v>●</v>
      </c>
      <c r="AV311" s="346">
        <f t="shared" ref="AV311" si="17">IF(AU311="●",IF(I311="定","-",I311),"-")</f>
        <v>0</v>
      </c>
    </row>
    <row r="312" spans="3:48" ht="10.9" customHeight="1">
      <c r="C312" s="434"/>
      <c r="D312" s="437"/>
      <c r="E312" s="440"/>
      <c r="F312" s="440"/>
      <c r="G312" s="434"/>
      <c r="H312" s="440"/>
      <c r="I312" s="457"/>
      <c r="J312" s="458"/>
      <c r="K312" s="459"/>
      <c r="L312" s="447"/>
      <c r="M312" s="448"/>
      <c r="N312" s="448"/>
      <c r="O312" s="448"/>
      <c r="P312" s="448"/>
      <c r="Q312" s="449"/>
      <c r="R312" s="499"/>
      <c r="S312" s="500"/>
      <c r="T312" s="501"/>
      <c r="U312" s="506"/>
      <c r="V312" s="506"/>
      <c r="W312" s="507"/>
      <c r="X312" s="450"/>
      <c r="Y312" s="451"/>
      <c r="Z312" s="451"/>
      <c r="AA312" s="451"/>
      <c r="AB312" s="451"/>
      <c r="AC312" s="452"/>
      <c r="AD312" s="118"/>
      <c r="AU312" s="453"/>
      <c r="AV312" s="346"/>
    </row>
    <row r="313" spans="3:48" ht="10.9" customHeight="1">
      <c r="C313" s="434"/>
      <c r="D313" s="437"/>
      <c r="E313" s="440"/>
      <c r="F313" s="440"/>
      <c r="G313" s="434"/>
      <c r="H313" s="440"/>
      <c r="I313" s="457"/>
      <c r="J313" s="458"/>
      <c r="K313" s="459"/>
      <c r="L313" s="447"/>
      <c r="M313" s="448"/>
      <c r="N313" s="448"/>
      <c r="O313" s="448"/>
      <c r="P313" s="448"/>
      <c r="Q313" s="449"/>
      <c r="R313" s="499"/>
      <c r="S313" s="500"/>
      <c r="T313" s="501"/>
      <c r="U313" s="506"/>
      <c r="V313" s="506"/>
      <c r="W313" s="507"/>
      <c r="X313" s="450"/>
      <c r="Y313" s="451"/>
      <c r="Z313" s="451"/>
      <c r="AA313" s="451"/>
      <c r="AB313" s="451"/>
      <c r="AC313" s="452"/>
      <c r="AD313" s="118"/>
      <c r="AU313" s="453"/>
      <c r="AV313" s="346"/>
    </row>
    <row r="314" spans="3:48" ht="10.9" customHeight="1">
      <c r="C314" s="444"/>
      <c r="D314" s="445"/>
      <c r="E314" s="446"/>
      <c r="F314" s="446"/>
      <c r="G314" s="444"/>
      <c r="H314" s="446"/>
      <c r="I314" s="480"/>
      <c r="J314" s="481"/>
      <c r="K314" s="482"/>
      <c r="L314" s="447"/>
      <c r="M314" s="448"/>
      <c r="N314" s="448"/>
      <c r="O314" s="448"/>
      <c r="P314" s="448"/>
      <c r="Q314" s="449"/>
      <c r="R314" s="510"/>
      <c r="S314" s="511"/>
      <c r="T314" s="512"/>
      <c r="U314" s="506"/>
      <c r="V314" s="506"/>
      <c r="W314" s="507"/>
      <c r="X314" s="450"/>
      <c r="Y314" s="451"/>
      <c r="Z314" s="451"/>
      <c r="AA314" s="451"/>
      <c r="AB314" s="451"/>
      <c r="AC314" s="452"/>
      <c r="AD314" s="118"/>
      <c r="AU314" s="453"/>
      <c r="AV314" s="346"/>
    </row>
    <row r="315" spans="3:48" ht="10.9" customHeight="1">
      <c r="C315" s="478">
        <v>5</v>
      </c>
      <c r="D315" s="479" t="s">
        <v>9</v>
      </c>
      <c r="E315" s="439">
        <v>1</v>
      </c>
      <c r="F315" s="439" t="s">
        <v>10</v>
      </c>
      <c r="G315" s="478" t="s">
        <v>21</v>
      </c>
      <c r="H315" s="439"/>
      <c r="I315" s="454"/>
      <c r="J315" s="455"/>
      <c r="K315" s="456"/>
      <c r="L315" s="447">
        <f t="shared" ref="L315" si="18">IF(AND(I315="○",AU315="●"),2+ROUNDDOWN(($K$246-100)/100,0)*2,0)</f>
        <v>0</v>
      </c>
      <c r="M315" s="448"/>
      <c r="N315" s="448"/>
      <c r="O315" s="448"/>
      <c r="P315" s="448"/>
      <c r="Q315" s="449"/>
      <c r="R315" s="496"/>
      <c r="S315" s="497"/>
      <c r="T315" s="498"/>
      <c r="U315" s="505"/>
      <c r="V315" s="506"/>
      <c r="W315" s="507"/>
      <c r="X315" s="450">
        <f t="shared" ref="X315" si="19">IF(I315="○",L315,ROUNDUP(L315*U315,1))</f>
        <v>0</v>
      </c>
      <c r="Y315" s="451"/>
      <c r="Z315" s="451"/>
      <c r="AA315" s="451"/>
      <c r="AB315" s="451"/>
      <c r="AC315" s="452"/>
      <c r="AD315" s="118"/>
      <c r="AU315" s="453" t="str">
        <f t="shared" ref="AU315" si="20">IF(OR(I315="×",AU319="×"),"×","●")</f>
        <v>●</v>
      </c>
      <c r="AV315" s="346">
        <f t="shared" ref="AV315" si="21">IF(AU315="●",IF(I315="定","-",I315),"-")</f>
        <v>0</v>
      </c>
    </row>
    <row r="316" spans="3:48" ht="10.9" customHeight="1">
      <c r="C316" s="434"/>
      <c r="D316" s="437"/>
      <c r="E316" s="440"/>
      <c r="F316" s="440"/>
      <c r="G316" s="434"/>
      <c r="H316" s="440"/>
      <c r="I316" s="457"/>
      <c r="J316" s="458"/>
      <c r="K316" s="459"/>
      <c r="L316" s="447"/>
      <c r="M316" s="448"/>
      <c r="N316" s="448"/>
      <c r="O316" s="448"/>
      <c r="P316" s="448"/>
      <c r="Q316" s="449"/>
      <c r="R316" s="499"/>
      <c r="S316" s="500"/>
      <c r="T316" s="501"/>
      <c r="U316" s="506"/>
      <c r="V316" s="506"/>
      <c r="W316" s="507"/>
      <c r="X316" s="450"/>
      <c r="Y316" s="451"/>
      <c r="Z316" s="451"/>
      <c r="AA316" s="451"/>
      <c r="AB316" s="451"/>
      <c r="AC316" s="452"/>
      <c r="AD316" s="118"/>
      <c r="AU316" s="453"/>
      <c r="AV316" s="346"/>
    </row>
    <row r="317" spans="3:48" ht="10.9" customHeight="1">
      <c r="C317" s="434"/>
      <c r="D317" s="437"/>
      <c r="E317" s="440"/>
      <c r="F317" s="440"/>
      <c r="G317" s="434"/>
      <c r="H317" s="440"/>
      <c r="I317" s="457"/>
      <c r="J317" s="458"/>
      <c r="K317" s="459"/>
      <c r="L317" s="447"/>
      <c r="M317" s="448"/>
      <c r="N317" s="448"/>
      <c r="O317" s="448"/>
      <c r="P317" s="448"/>
      <c r="Q317" s="449"/>
      <c r="R317" s="499"/>
      <c r="S317" s="500"/>
      <c r="T317" s="501"/>
      <c r="U317" s="506"/>
      <c r="V317" s="506"/>
      <c r="W317" s="507"/>
      <c r="X317" s="450"/>
      <c r="Y317" s="451"/>
      <c r="Z317" s="451"/>
      <c r="AA317" s="451"/>
      <c r="AB317" s="451"/>
      <c r="AC317" s="452"/>
      <c r="AD317" s="118"/>
      <c r="AU317" s="453"/>
      <c r="AV317" s="346"/>
    </row>
    <row r="318" spans="3:48" ht="10.9" customHeight="1">
      <c r="C318" s="444"/>
      <c r="D318" s="445"/>
      <c r="E318" s="446"/>
      <c r="F318" s="446"/>
      <c r="G318" s="444"/>
      <c r="H318" s="446"/>
      <c r="I318" s="480"/>
      <c r="J318" s="481"/>
      <c r="K318" s="482"/>
      <c r="L318" s="447"/>
      <c r="M318" s="448"/>
      <c r="N318" s="448"/>
      <c r="O318" s="448"/>
      <c r="P318" s="448"/>
      <c r="Q318" s="449"/>
      <c r="R318" s="510"/>
      <c r="S318" s="511"/>
      <c r="T318" s="512"/>
      <c r="U318" s="506"/>
      <c r="V318" s="506"/>
      <c r="W318" s="507"/>
      <c r="X318" s="450"/>
      <c r="Y318" s="451"/>
      <c r="Z318" s="451"/>
      <c r="AA318" s="451"/>
      <c r="AB318" s="451"/>
      <c r="AC318" s="452"/>
      <c r="AD318" s="118"/>
      <c r="AU318" s="453"/>
      <c r="AV318" s="346"/>
    </row>
    <row r="319" spans="3:48" ht="10.9" customHeight="1">
      <c r="C319" s="478">
        <v>5</v>
      </c>
      <c r="D319" s="479" t="s">
        <v>9</v>
      </c>
      <c r="E319" s="439">
        <v>2</v>
      </c>
      <c r="F319" s="439" t="s">
        <v>10</v>
      </c>
      <c r="G319" s="478" t="s">
        <v>22</v>
      </c>
      <c r="H319" s="439"/>
      <c r="I319" s="454"/>
      <c r="J319" s="455"/>
      <c r="K319" s="456"/>
      <c r="L319" s="447">
        <f t="shared" ref="L319" si="22">IF(AND(I319="○",AU319="●"),2+ROUNDDOWN(($K$246-100)/100,0)*2,0)</f>
        <v>0</v>
      </c>
      <c r="M319" s="448"/>
      <c r="N319" s="448"/>
      <c r="O319" s="448"/>
      <c r="P319" s="448"/>
      <c r="Q319" s="449"/>
      <c r="R319" s="496"/>
      <c r="S319" s="497"/>
      <c r="T319" s="498"/>
      <c r="U319" s="505"/>
      <c r="V319" s="506"/>
      <c r="W319" s="507"/>
      <c r="X319" s="450">
        <f t="shared" ref="X319" si="23">IF(I319="○",L319,ROUNDUP(L319*U319,1))</f>
        <v>0</v>
      </c>
      <c r="Y319" s="451"/>
      <c r="Z319" s="451"/>
      <c r="AA319" s="451"/>
      <c r="AB319" s="451"/>
      <c r="AC319" s="452"/>
      <c r="AD319" s="118"/>
      <c r="AU319" s="453" t="str">
        <f t="shared" ref="AU319" si="24">IF(OR(I319="×",AU323="×"),"×","●")</f>
        <v>●</v>
      </c>
      <c r="AV319" s="346">
        <f t="shared" ref="AV319" si="25">IF(AU319="●",IF(I319="定","-",I319),"-")</f>
        <v>0</v>
      </c>
    </row>
    <row r="320" spans="3:48" ht="10.9" customHeight="1">
      <c r="C320" s="434"/>
      <c r="D320" s="437"/>
      <c r="E320" s="440"/>
      <c r="F320" s="440"/>
      <c r="G320" s="434"/>
      <c r="H320" s="440"/>
      <c r="I320" s="457"/>
      <c r="J320" s="458"/>
      <c r="K320" s="459"/>
      <c r="L320" s="447"/>
      <c r="M320" s="448"/>
      <c r="N320" s="448"/>
      <c r="O320" s="448"/>
      <c r="P320" s="448"/>
      <c r="Q320" s="449"/>
      <c r="R320" s="499"/>
      <c r="S320" s="500"/>
      <c r="T320" s="501"/>
      <c r="U320" s="506"/>
      <c r="V320" s="506"/>
      <c r="W320" s="507"/>
      <c r="X320" s="450"/>
      <c r="Y320" s="451"/>
      <c r="Z320" s="451"/>
      <c r="AA320" s="451"/>
      <c r="AB320" s="451"/>
      <c r="AC320" s="452"/>
      <c r="AD320" s="118"/>
      <c r="AU320" s="453"/>
      <c r="AV320" s="346"/>
    </row>
    <row r="321" spans="3:48" ht="10.9" customHeight="1">
      <c r="C321" s="434"/>
      <c r="D321" s="437"/>
      <c r="E321" s="440"/>
      <c r="F321" s="440"/>
      <c r="G321" s="434"/>
      <c r="H321" s="440"/>
      <c r="I321" s="457"/>
      <c r="J321" s="458"/>
      <c r="K321" s="459"/>
      <c r="L321" s="447"/>
      <c r="M321" s="448"/>
      <c r="N321" s="448"/>
      <c r="O321" s="448"/>
      <c r="P321" s="448"/>
      <c r="Q321" s="449"/>
      <c r="R321" s="499"/>
      <c r="S321" s="500"/>
      <c r="T321" s="501"/>
      <c r="U321" s="506"/>
      <c r="V321" s="506"/>
      <c r="W321" s="507"/>
      <c r="X321" s="450"/>
      <c r="Y321" s="451"/>
      <c r="Z321" s="451"/>
      <c r="AA321" s="451"/>
      <c r="AB321" s="451"/>
      <c r="AC321" s="452"/>
      <c r="AD321" s="118"/>
      <c r="AU321" s="453"/>
      <c r="AV321" s="346"/>
    </row>
    <row r="322" spans="3:48" ht="10.9" customHeight="1">
      <c r="C322" s="444"/>
      <c r="D322" s="445"/>
      <c r="E322" s="446"/>
      <c r="F322" s="446"/>
      <c r="G322" s="444"/>
      <c r="H322" s="446"/>
      <c r="I322" s="480"/>
      <c r="J322" s="481"/>
      <c r="K322" s="482"/>
      <c r="L322" s="447"/>
      <c r="M322" s="448"/>
      <c r="N322" s="448"/>
      <c r="O322" s="448"/>
      <c r="P322" s="448"/>
      <c r="Q322" s="449"/>
      <c r="R322" s="510"/>
      <c r="S322" s="511"/>
      <c r="T322" s="512"/>
      <c r="U322" s="506"/>
      <c r="V322" s="506"/>
      <c r="W322" s="507"/>
      <c r="X322" s="450"/>
      <c r="Y322" s="451"/>
      <c r="Z322" s="451"/>
      <c r="AA322" s="451"/>
      <c r="AB322" s="451"/>
      <c r="AC322" s="452"/>
      <c r="AD322" s="118"/>
      <c r="AU322" s="453"/>
      <c r="AV322" s="346"/>
    </row>
    <row r="323" spans="3:48" ht="10.9" customHeight="1">
      <c r="C323" s="478">
        <v>5</v>
      </c>
      <c r="D323" s="479" t="s">
        <v>9</v>
      </c>
      <c r="E323" s="439">
        <v>3</v>
      </c>
      <c r="F323" s="439" t="s">
        <v>10</v>
      </c>
      <c r="G323" s="478" t="s">
        <v>23</v>
      </c>
      <c r="H323" s="439"/>
      <c r="I323" s="454"/>
      <c r="J323" s="455"/>
      <c r="K323" s="456"/>
      <c r="L323" s="447">
        <f t="shared" ref="L323" si="26">IF(AND(I323="○",AU323="●"),2+ROUNDDOWN(($K$246-100)/100,0)*2,0)</f>
        <v>0</v>
      </c>
      <c r="M323" s="448"/>
      <c r="N323" s="448"/>
      <c r="O323" s="448"/>
      <c r="P323" s="448"/>
      <c r="Q323" s="449"/>
      <c r="R323" s="496"/>
      <c r="S323" s="497"/>
      <c r="T323" s="498"/>
      <c r="U323" s="505"/>
      <c r="V323" s="506"/>
      <c r="W323" s="507"/>
      <c r="X323" s="450">
        <f t="shared" ref="X323" si="27">IF(I323="○",L323,ROUNDUP(L323*U323,1))</f>
        <v>0</v>
      </c>
      <c r="Y323" s="451"/>
      <c r="Z323" s="451"/>
      <c r="AA323" s="451"/>
      <c r="AB323" s="451"/>
      <c r="AC323" s="452"/>
      <c r="AD323" s="118"/>
      <c r="AU323" s="453" t="str">
        <f t="shared" ref="AU323" si="28">IF(OR(I323="×",AU327="×"),"×","●")</f>
        <v>●</v>
      </c>
      <c r="AV323" s="346">
        <f t="shared" ref="AV323" si="29">IF(AU323="●",IF(I323="定","-",I323),"-")</f>
        <v>0</v>
      </c>
    </row>
    <row r="324" spans="3:48" ht="10.9" customHeight="1">
      <c r="C324" s="434"/>
      <c r="D324" s="437"/>
      <c r="E324" s="440"/>
      <c r="F324" s="440"/>
      <c r="G324" s="434"/>
      <c r="H324" s="440"/>
      <c r="I324" s="457"/>
      <c r="J324" s="458"/>
      <c r="K324" s="459"/>
      <c r="L324" s="447"/>
      <c r="M324" s="448"/>
      <c r="N324" s="448"/>
      <c r="O324" s="448"/>
      <c r="P324" s="448"/>
      <c r="Q324" s="449"/>
      <c r="R324" s="499"/>
      <c r="S324" s="500"/>
      <c r="T324" s="501"/>
      <c r="U324" s="506"/>
      <c r="V324" s="506"/>
      <c r="W324" s="507"/>
      <c r="X324" s="450"/>
      <c r="Y324" s="451"/>
      <c r="Z324" s="451"/>
      <c r="AA324" s="451"/>
      <c r="AB324" s="451"/>
      <c r="AC324" s="452"/>
      <c r="AD324" s="118"/>
      <c r="AU324" s="453"/>
      <c r="AV324" s="346"/>
    </row>
    <row r="325" spans="3:48" ht="10.9" customHeight="1">
      <c r="C325" s="434"/>
      <c r="D325" s="437"/>
      <c r="E325" s="440"/>
      <c r="F325" s="440"/>
      <c r="G325" s="434"/>
      <c r="H325" s="440"/>
      <c r="I325" s="457"/>
      <c r="J325" s="458"/>
      <c r="K325" s="459"/>
      <c r="L325" s="447"/>
      <c r="M325" s="448"/>
      <c r="N325" s="448"/>
      <c r="O325" s="448"/>
      <c r="P325" s="448"/>
      <c r="Q325" s="449"/>
      <c r="R325" s="499"/>
      <c r="S325" s="500"/>
      <c r="T325" s="501"/>
      <c r="U325" s="506"/>
      <c r="V325" s="506"/>
      <c r="W325" s="507"/>
      <c r="X325" s="450"/>
      <c r="Y325" s="451"/>
      <c r="Z325" s="451"/>
      <c r="AA325" s="451"/>
      <c r="AB325" s="451"/>
      <c r="AC325" s="452"/>
      <c r="AD325" s="118"/>
      <c r="AU325" s="453"/>
      <c r="AV325" s="346"/>
    </row>
    <row r="326" spans="3:48" ht="10.9" customHeight="1">
      <c r="C326" s="444"/>
      <c r="D326" s="445"/>
      <c r="E326" s="446"/>
      <c r="F326" s="446"/>
      <c r="G326" s="444"/>
      <c r="H326" s="446"/>
      <c r="I326" s="480"/>
      <c r="J326" s="481"/>
      <c r="K326" s="482"/>
      <c r="L326" s="447"/>
      <c r="M326" s="448"/>
      <c r="N326" s="448"/>
      <c r="O326" s="448"/>
      <c r="P326" s="448"/>
      <c r="Q326" s="449"/>
      <c r="R326" s="510"/>
      <c r="S326" s="511"/>
      <c r="T326" s="512"/>
      <c r="U326" s="506"/>
      <c r="V326" s="506"/>
      <c r="W326" s="507"/>
      <c r="X326" s="450"/>
      <c r="Y326" s="451"/>
      <c r="Z326" s="451"/>
      <c r="AA326" s="451"/>
      <c r="AB326" s="451"/>
      <c r="AC326" s="452"/>
      <c r="AD326" s="118"/>
      <c r="AU326" s="453"/>
      <c r="AV326" s="346"/>
    </row>
    <row r="327" spans="3:48" ht="10.9" customHeight="1">
      <c r="C327" s="478">
        <v>5</v>
      </c>
      <c r="D327" s="479" t="s">
        <v>9</v>
      </c>
      <c r="E327" s="439">
        <v>4</v>
      </c>
      <c r="F327" s="439" t="s">
        <v>10</v>
      </c>
      <c r="G327" s="478" t="s">
        <v>24</v>
      </c>
      <c r="H327" s="439"/>
      <c r="I327" s="454"/>
      <c r="J327" s="455"/>
      <c r="K327" s="456"/>
      <c r="L327" s="447">
        <f t="shared" ref="L327" si="30">IF(AND(I327="○",AU327="●"),2+ROUNDDOWN(($K$246-100)/100,0)*2,0)</f>
        <v>0</v>
      </c>
      <c r="M327" s="448"/>
      <c r="N327" s="448"/>
      <c r="O327" s="448"/>
      <c r="P327" s="448"/>
      <c r="Q327" s="449"/>
      <c r="R327" s="496"/>
      <c r="S327" s="497"/>
      <c r="T327" s="498"/>
      <c r="U327" s="505"/>
      <c r="V327" s="506"/>
      <c r="W327" s="507"/>
      <c r="X327" s="450">
        <f t="shared" ref="X327" si="31">IF(I327="○",L327,ROUNDUP(L327*U327,1))</f>
        <v>0</v>
      </c>
      <c r="Y327" s="451"/>
      <c r="Z327" s="451"/>
      <c r="AA327" s="451"/>
      <c r="AB327" s="451"/>
      <c r="AC327" s="452"/>
      <c r="AD327" s="118"/>
      <c r="AU327" s="453" t="str">
        <f t="shared" ref="AU327" si="32">IF(OR(I327="×",AU331="×"),"×","●")</f>
        <v>●</v>
      </c>
      <c r="AV327" s="346">
        <f t="shared" ref="AV327" si="33">IF(AU327="●",IF(I327="定","-",I327),"-")</f>
        <v>0</v>
      </c>
    </row>
    <row r="328" spans="3:48" ht="10.9" customHeight="1">
      <c r="C328" s="434"/>
      <c r="D328" s="437"/>
      <c r="E328" s="440"/>
      <c r="F328" s="440"/>
      <c r="G328" s="434"/>
      <c r="H328" s="440"/>
      <c r="I328" s="457"/>
      <c r="J328" s="458"/>
      <c r="K328" s="459"/>
      <c r="L328" s="447"/>
      <c r="M328" s="448"/>
      <c r="N328" s="448"/>
      <c r="O328" s="448"/>
      <c r="P328" s="448"/>
      <c r="Q328" s="449"/>
      <c r="R328" s="499"/>
      <c r="S328" s="500"/>
      <c r="T328" s="501"/>
      <c r="U328" s="506"/>
      <c r="V328" s="506"/>
      <c r="W328" s="507"/>
      <c r="X328" s="450"/>
      <c r="Y328" s="451"/>
      <c r="Z328" s="451"/>
      <c r="AA328" s="451"/>
      <c r="AB328" s="451"/>
      <c r="AC328" s="452"/>
      <c r="AD328" s="118"/>
      <c r="AU328" s="453"/>
      <c r="AV328" s="346"/>
    </row>
    <row r="329" spans="3:48" ht="10.9" customHeight="1">
      <c r="C329" s="434"/>
      <c r="D329" s="437"/>
      <c r="E329" s="440"/>
      <c r="F329" s="440"/>
      <c r="G329" s="434"/>
      <c r="H329" s="440"/>
      <c r="I329" s="457"/>
      <c r="J329" s="458"/>
      <c r="K329" s="459"/>
      <c r="L329" s="447"/>
      <c r="M329" s="448"/>
      <c r="N329" s="448"/>
      <c r="O329" s="448"/>
      <c r="P329" s="448"/>
      <c r="Q329" s="449"/>
      <c r="R329" s="499"/>
      <c r="S329" s="500"/>
      <c r="T329" s="501"/>
      <c r="U329" s="506"/>
      <c r="V329" s="506"/>
      <c r="W329" s="507"/>
      <c r="X329" s="450"/>
      <c r="Y329" s="451"/>
      <c r="Z329" s="451"/>
      <c r="AA329" s="451"/>
      <c r="AB329" s="451"/>
      <c r="AC329" s="452"/>
      <c r="AD329" s="118"/>
      <c r="AU329" s="453"/>
      <c r="AV329" s="346"/>
    </row>
    <row r="330" spans="3:48" ht="10.9" customHeight="1">
      <c r="C330" s="444"/>
      <c r="D330" s="445"/>
      <c r="E330" s="446"/>
      <c r="F330" s="446"/>
      <c r="G330" s="444"/>
      <c r="H330" s="446"/>
      <c r="I330" s="480"/>
      <c r="J330" s="481"/>
      <c r="K330" s="482"/>
      <c r="L330" s="447"/>
      <c r="M330" s="448"/>
      <c r="N330" s="448"/>
      <c r="O330" s="448"/>
      <c r="P330" s="448"/>
      <c r="Q330" s="449"/>
      <c r="R330" s="510"/>
      <c r="S330" s="511"/>
      <c r="T330" s="512"/>
      <c r="U330" s="506"/>
      <c r="V330" s="506"/>
      <c r="W330" s="507"/>
      <c r="X330" s="450"/>
      <c r="Y330" s="451"/>
      <c r="Z330" s="451"/>
      <c r="AA330" s="451"/>
      <c r="AB330" s="451"/>
      <c r="AC330" s="452"/>
      <c r="AD330" s="118"/>
      <c r="AU330" s="453"/>
      <c r="AV330" s="346"/>
    </row>
    <row r="331" spans="3:48" ht="10.9" customHeight="1">
      <c r="C331" s="478">
        <v>5</v>
      </c>
      <c r="D331" s="479" t="s">
        <v>9</v>
      </c>
      <c r="E331" s="439">
        <v>5</v>
      </c>
      <c r="F331" s="439" t="s">
        <v>10</v>
      </c>
      <c r="G331" s="478" t="s">
        <v>25</v>
      </c>
      <c r="H331" s="439"/>
      <c r="I331" s="454"/>
      <c r="J331" s="455"/>
      <c r="K331" s="456"/>
      <c r="L331" s="447">
        <f t="shared" ref="L331" si="34">IF(AND(I331="○",AU331="●"),2+ROUNDDOWN(($K$246-100)/100,0)*2,0)</f>
        <v>0</v>
      </c>
      <c r="M331" s="448"/>
      <c r="N331" s="448"/>
      <c r="O331" s="448"/>
      <c r="P331" s="448"/>
      <c r="Q331" s="449"/>
      <c r="R331" s="496"/>
      <c r="S331" s="497"/>
      <c r="T331" s="498"/>
      <c r="U331" s="505"/>
      <c r="V331" s="506"/>
      <c r="W331" s="507"/>
      <c r="X331" s="450">
        <f t="shared" ref="X331" si="35">IF(I331="○",L331,ROUNDUP(L331*U331,1))</f>
        <v>0</v>
      </c>
      <c r="Y331" s="451"/>
      <c r="Z331" s="451"/>
      <c r="AA331" s="451"/>
      <c r="AB331" s="451"/>
      <c r="AC331" s="452"/>
      <c r="AD331" s="118"/>
      <c r="AU331" s="453" t="str">
        <f t="shared" ref="AU331" si="36">IF(OR(I331="×",AU335="×"),"×","●")</f>
        <v>●</v>
      </c>
      <c r="AV331" s="346">
        <f t="shared" ref="AV331" si="37">IF(AU331="●",IF(I331="定","-",I331),"-")</f>
        <v>0</v>
      </c>
    </row>
    <row r="332" spans="3:48" ht="10.9" customHeight="1">
      <c r="C332" s="434"/>
      <c r="D332" s="437"/>
      <c r="E332" s="440"/>
      <c r="F332" s="440"/>
      <c r="G332" s="434"/>
      <c r="H332" s="440"/>
      <c r="I332" s="457"/>
      <c r="J332" s="458"/>
      <c r="K332" s="459"/>
      <c r="L332" s="447"/>
      <c r="M332" s="448"/>
      <c r="N332" s="448"/>
      <c r="O332" s="448"/>
      <c r="P332" s="448"/>
      <c r="Q332" s="449"/>
      <c r="R332" s="499"/>
      <c r="S332" s="500"/>
      <c r="T332" s="501"/>
      <c r="U332" s="506"/>
      <c r="V332" s="506"/>
      <c r="W332" s="507"/>
      <c r="X332" s="450"/>
      <c r="Y332" s="451"/>
      <c r="Z332" s="451"/>
      <c r="AA332" s="451"/>
      <c r="AB332" s="451"/>
      <c r="AC332" s="452"/>
      <c r="AD332" s="118"/>
      <c r="AU332" s="453"/>
      <c r="AV332" s="346"/>
    </row>
    <row r="333" spans="3:48" ht="10.9" customHeight="1">
      <c r="C333" s="434"/>
      <c r="D333" s="437"/>
      <c r="E333" s="440"/>
      <c r="F333" s="440"/>
      <c r="G333" s="434"/>
      <c r="H333" s="440"/>
      <c r="I333" s="457"/>
      <c r="J333" s="458"/>
      <c r="K333" s="459"/>
      <c r="L333" s="447"/>
      <c r="M333" s="448"/>
      <c r="N333" s="448"/>
      <c r="O333" s="448"/>
      <c r="P333" s="448"/>
      <c r="Q333" s="449"/>
      <c r="R333" s="499"/>
      <c r="S333" s="500"/>
      <c r="T333" s="501"/>
      <c r="U333" s="506"/>
      <c r="V333" s="506"/>
      <c r="W333" s="507"/>
      <c r="X333" s="450"/>
      <c r="Y333" s="451"/>
      <c r="Z333" s="451"/>
      <c r="AA333" s="451"/>
      <c r="AB333" s="451"/>
      <c r="AC333" s="452"/>
      <c r="AD333" s="118"/>
      <c r="AU333" s="453"/>
      <c r="AV333" s="346"/>
    </row>
    <row r="334" spans="3:48" ht="10.9" customHeight="1">
      <c r="C334" s="444"/>
      <c r="D334" s="445"/>
      <c r="E334" s="446"/>
      <c r="F334" s="446"/>
      <c r="G334" s="444"/>
      <c r="H334" s="446"/>
      <c r="I334" s="480"/>
      <c r="J334" s="481"/>
      <c r="K334" s="482"/>
      <c r="L334" s="447"/>
      <c r="M334" s="448"/>
      <c r="N334" s="448"/>
      <c r="O334" s="448"/>
      <c r="P334" s="448"/>
      <c r="Q334" s="449"/>
      <c r="R334" s="510"/>
      <c r="S334" s="511"/>
      <c r="T334" s="512"/>
      <c r="U334" s="506"/>
      <c r="V334" s="506"/>
      <c r="W334" s="507"/>
      <c r="X334" s="450"/>
      <c r="Y334" s="451"/>
      <c r="Z334" s="451"/>
      <c r="AA334" s="451"/>
      <c r="AB334" s="451"/>
      <c r="AC334" s="452"/>
      <c r="AD334" s="118"/>
      <c r="AU334" s="453"/>
      <c r="AV334" s="346"/>
    </row>
    <row r="335" spans="3:48" ht="10.9" customHeight="1">
      <c r="C335" s="478">
        <v>5</v>
      </c>
      <c r="D335" s="479" t="s">
        <v>9</v>
      </c>
      <c r="E335" s="439">
        <v>6</v>
      </c>
      <c r="F335" s="439" t="s">
        <v>10</v>
      </c>
      <c r="G335" s="478" t="s">
        <v>19</v>
      </c>
      <c r="H335" s="439"/>
      <c r="I335" s="454"/>
      <c r="J335" s="455"/>
      <c r="K335" s="456"/>
      <c r="L335" s="447">
        <f t="shared" ref="L335" si="38">IF(AND(I335="○",AU335="●"),2+ROUNDDOWN(($K$246-100)/100,0)*2,0)</f>
        <v>0</v>
      </c>
      <c r="M335" s="448"/>
      <c r="N335" s="448"/>
      <c r="O335" s="448"/>
      <c r="P335" s="448"/>
      <c r="Q335" s="449"/>
      <c r="R335" s="496"/>
      <c r="S335" s="497"/>
      <c r="T335" s="498"/>
      <c r="U335" s="505"/>
      <c r="V335" s="506"/>
      <c r="W335" s="507"/>
      <c r="X335" s="450">
        <f t="shared" ref="X335" si="39">IF(I335="○",L335,ROUNDUP(L335*U335,1))</f>
        <v>0</v>
      </c>
      <c r="Y335" s="451"/>
      <c r="Z335" s="451"/>
      <c r="AA335" s="451"/>
      <c r="AB335" s="451"/>
      <c r="AC335" s="452"/>
      <c r="AD335" s="118"/>
      <c r="AU335" s="453" t="str">
        <f t="shared" ref="AU335" si="40">IF(OR(I335="×",AU339="×"),"×","●")</f>
        <v>●</v>
      </c>
      <c r="AV335" s="346">
        <f t="shared" ref="AV335" si="41">IF(AU335="●",IF(I335="定","-",I335),"-")</f>
        <v>0</v>
      </c>
    </row>
    <row r="336" spans="3:48" ht="10.9" customHeight="1">
      <c r="C336" s="434"/>
      <c r="D336" s="437"/>
      <c r="E336" s="440"/>
      <c r="F336" s="440"/>
      <c r="G336" s="434"/>
      <c r="H336" s="440"/>
      <c r="I336" s="457"/>
      <c r="J336" s="458"/>
      <c r="K336" s="459"/>
      <c r="L336" s="447"/>
      <c r="M336" s="448"/>
      <c r="N336" s="448"/>
      <c r="O336" s="448"/>
      <c r="P336" s="448"/>
      <c r="Q336" s="449"/>
      <c r="R336" s="499"/>
      <c r="S336" s="500"/>
      <c r="T336" s="501"/>
      <c r="U336" s="506"/>
      <c r="V336" s="506"/>
      <c r="W336" s="507"/>
      <c r="X336" s="450"/>
      <c r="Y336" s="451"/>
      <c r="Z336" s="451"/>
      <c r="AA336" s="451"/>
      <c r="AB336" s="451"/>
      <c r="AC336" s="452"/>
      <c r="AD336" s="118"/>
      <c r="AU336" s="453"/>
      <c r="AV336" s="346"/>
    </row>
    <row r="337" spans="3:48" ht="10.9" customHeight="1">
      <c r="C337" s="434"/>
      <c r="D337" s="437"/>
      <c r="E337" s="440"/>
      <c r="F337" s="440"/>
      <c r="G337" s="434"/>
      <c r="H337" s="440"/>
      <c r="I337" s="457"/>
      <c r="J337" s="458"/>
      <c r="K337" s="459"/>
      <c r="L337" s="447"/>
      <c r="M337" s="448"/>
      <c r="N337" s="448"/>
      <c r="O337" s="448"/>
      <c r="P337" s="448"/>
      <c r="Q337" s="449"/>
      <c r="R337" s="499"/>
      <c r="S337" s="500"/>
      <c r="T337" s="501"/>
      <c r="U337" s="506"/>
      <c r="V337" s="506"/>
      <c r="W337" s="507"/>
      <c r="X337" s="450"/>
      <c r="Y337" s="451"/>
      <c r="Z337" s="451"/>
      <c r="AA337" s="451"/>
      <c r="AB337" s="451"/>
      <c r="AC337" s="452"/>
      <c r="AD337" s="118"/>
      <c r="AU337" s="453"/>
      <c r="AV337" s="346"/>
    </row>
    <row r="338" spans="3:48" ht="10.9" customHeight="1">
      <c r="C338" s="444"/>
      <c r="D338" s="445"/>
      <c r="E338" s="446"/>
      <c r="F338" s="446"/>
      <c r="G338" s="444"/>
      <c r="H338" s="446"/>
      <c r="I338" s="480"/>
      <c r="J338" s="481"/>
      <c r="K338" s="482"/>
      <c r="L338" s="447"/>
      <c r="M338" s="448"/>
      <c r="N338" s="448"/>
      <c r="O338" s="448"/>
      <c r="P338" s="448"/>
      <c r="Q338" s="449"/>
      <c r="R338" s="510"/>
      <c r="S338" s="511"/>
      <c r="T338" s="512"/>
      <c r="U338" s="506"/>
      <c r="V338" s="506"/>
      <c r="W338" s="507"/>
      <c r="X338" s="450"/>
      <c r="Y338" s="451"/>
      <c r="Z338" s="451"/>
      <c r="AA338" s="451"/>
      <c r="AB338" s="451"/>
      <c r="AC338" s="452"/>
      <c r="AD338" s="118"/>
      <c r="AU338" s="453"/>
      <c r="AV338" s="346"/>
    </row>
    <row r="339" spans="3:48" ht="10.9" customHeight="1">
      <c r="C339" s="478">
        <v>5</v>
      </c>
      <c r="D339" s="479" t="s">
        <v>9</v>
      </c>
      <c r="E339" s="439">
        <v>7</v>
      </c>
      <c r="F339" s="439" t="s">
        <v>10</v>
      </c>
      <c r="G339" s="478" t="s">
        <v>20</v>
      </c>
      <c r="H339" s="439"/>
      <c r="I339" s="454"/>
      <c r="J339" s="455"/>
      <c r="K339" s="456"/>
      <c r="L339" s="447">
        <f t="shared" ref="L339" si="42">IF(AND(I339="○",AU339="●"),2+ROUNDDOWN(($K$246-100)/100,0)*2,0)</f>
        <v>0</v>
      </c>
      <c r="M339" s="448"/>
      <c r="N339" s="448"/>
      <c r="O339" s="448"/>
      <c r="P339" s="448"/>
      <c r="Q339" s="449"/>
      <c r="R339" s="496"/>
      <c r="S339" s="497"/>
      <c r="T339" s="498"/>
      <c r="U339" s="505"/>
      <c r="V339" s="506"/>
      <c r="W339" s="507"/>
      <c r="X339" s="450">
        <f t="shared" ref="X339" si="43">IF(I339="○",L339,ROUNDUP(L339*U339,1))</f>
        <v>0</v>
      </c>
      <c r="Y339" s="451"/>
      <c r="Z339" s="451"/>
      <c r="AA339" s="451"/>
      <c r="AB339" s="451"/>
      <c r="AC339" s="452"/>
      <c r="AD339" s="118"/>
      <c r="AU339" s="453" t="str">
        <f t="shared" ref="AU339" si="44">IF(OR(I339="×",AU343="×"),"×","●")</f>
        <v>●</v>
      </c>
      <c r="AV339" s="346">
        <f t="shared" ref="AV339" si="45">IF(AU339="●",IF(I339="定","-",I339),"-")</f>
        <v>0</v>
      </c>
    </row>
    <row r="340" spans="3:48" ht="10.9" customHeight="1">
      <c r="C340" s="434"/>
      <c r="D340" s="437"/>
      <c r="E340" s="440"/>
      <c r="F340" s="440"/>
      <c r="G340" s="434"/>
      <c r="H340" s="440"/>
      <c r="I340" s="457"/>
      <c r="J340" s="458"/>
      <c r="K340" s="459"/>
      <c r="L340" s="447"/>
      <c r="M340" s="448"/>
      <c r="N340" s="448"/>
      <c r="O340" s="448"/>
      <c r="P340" s="448"/>
      <c r="Q340" s="449"/>
      <c r="R340" s="499"/>
      <c r="S340" s="500"/>
      <c r="T340" s="501"/>
      <c r="U340" s="506"/>
      <c r="V340" s="506"/>
      <c r="W340" s="507"/>
      <c r="X340" s="450"/>
      <c r="Y340" s="451"/>
      <c r="Z340" s="451"/>
      <c r="AA340" s="451"/>
      <c r="AB340" s="451"/>
      <c r="AC340" s="452"/>
      <c r="AD340" s="118"/>
      <c r="AU340" s="453"/>
      <c r="AV340" s="346"/>
    </row>
    <row r="341" spans="3:48" ht="10.9" customHeight="1">
      <c r="C341" s="434"/>
      <c r="D341" s="437"/>
      <c r="E341" s="440"/>
      <c r="F341" s="440"/>
      <c r="G341" s="434"/>
      <c r="H341" s="440"/>
      <c r="I341" s="457"/>
      <c r="J341" s="458"/>
      <c r="K341" s="459"/>
      <c r="L341" s="447"/>
      <c r="M341" s="448"/>
      <c r="N341" s="448"/>
      <c r="O341" s="448"/>
      <c r="P341" s="448"/>
      <c r="Q341" s="449"/>
      <c r="R341" s="499"/>
      <c r="S341" s="500"/>
      <c r="T341" s="501"/>
      <c r="U341" s="506"/>
      <c r="V341" s="506"/>
      <c r="W341" s="507"/>
      <c r="X341" s="450"/>
      <c r="Y341" s="451"/>
      <c r="Z341" s="451"/>
      <c r="AA341" s="451"/>
      <c r="AB341" s="451"/>
      <c r="AC341" s="452"/>
      <c r="AD341" s="118"/>
      <c r="AU341" s="453"/>
      <c r="AV341" s="346"/>
    </row>
    <row r="342" spans="3:48" ht="10.9" customHeight="1">
      <c r="C342" s="444"/>
      <c r="D342" s="445"/>
      <c r="E342" s="446"/>
      <c r="F342" s="446"/>
      <c r="G342" s="444"/>
      <c r="H342" s="446"/>
      <c r="I342" s="480"/>
      <c r="J342" s="481"/>
      <c r="K342" s="482"/>
      <c r="L342" s="447"/>
      <c r="M342" s="448"/>
      <c r="N342" s="448"/>
      <c r="O342" s="448"/>
      <c r="P342" s="448"/>
      <c r="Q342" s="449"/>
      <c r="R342" s="510"/>
      <c r="S342" s="511"/>
      <c r="T342" s="512"/>
      <c r="U342" s="506"/>
      <c r="V342" s="506"/>
      <c r="W342" s="507"/>
      <c r="X342" s="450"/>
      <c r="Y342" s="451"/>
      <c r="Z342" s="451"/>
      <c r="AA342" s="451"/>
      <c r="AB342" s="451"/>
      <c r="AC342" s="452"/>
      <c r="AD342" s="118"/>
      <c r="AU342" s="453"/>
      <c r="AV342" s="346"/>
    </row>
    <row r="343" spans="3:48" ht="10.9" customHeight="1">
      <c r="C343" s="478">
        <v>5</v>
      </c>
      <c r="D343" s="479" t="s">
        <v>9</v>
      </c>
      <c r="E343" s="439">
        <v>8</v>
      </c>
      <c r="F343" s="439" t="s">
        <v>10</v>
      </c>
      <c r="G343" s="478" t="s">
        <v>21</v>
      </c>
      <c r="H343" s="439"/>
      <c r="I343" s="454"/>
      <c r="J343" s="455"/>
      <c r="K343" s="456"/>
      <c r="L343" s="447">
        <f t="shared" ref="L343" si="46">IF(AND(I343="○",AU343="●"),2+ROUNDDOWN(($K$246-100)/100,0)*2,0)</f>
        <v>0</v>
      </c>
      <c r="M343" s="448"/>
      <c r="N343" s="448"/>
      <c r="O343" s="448"/>
      <c r="P343" s="448"/>
      <c r="Q343" s="449"/>
      <c r="R343" s="496"/>
      <c r="S343" s="497"/>
      <c r="T343" s="498"/>
      <c r="U343" s="505"/>
      <c r="V343" s="506"/>
      <c r="W343" s="507"/>
      <c r="X343" s="450">
        <f t="shared" ref="X343" si="47">IF(I343="○",L343,ROUNDUP(L343*U343,1))</f>
        <v>0</v>
      </c>
      <c r="Y343" s="451"/>
      <c r="Z343" s="451"/>
      <c r="AA343" s="451"/>
      <c r="AB343" s="451"/>
      <c r="AC343" s="452"/>
      <c r="AD343" s="118"/>
      <c r="AU343" s="453" t="str">
        <f t="shared" ref="AU343" si="48">IF(OR(I343="×",AU347="×"),"×","●")</f>
        <v>●</v>
      </c>
      <c r="AV343" s="346">
        <f t="shared" ref="AV343" si="49">IF(AU343="●",IF(I343="定","-",I343),"-")</f>
        <v>0</v>
      </c>
    </row>
    <row r="344" spans="3:48" ht="10.9" customHeight="1">
      <c r="C344" s="434"/>
      <c r="D344" s="437"/>
      <c r="E344" s="440"/>
      <c r="F344" s="440"/>
      <c r="G344" s="434"/>
      <c r="H344" s="440"/>
      <c r="I344" s="457"/>
      <c r="J344" s="458"/>
      <c r="K344" s="459"/>
      <c r="L344" s="447"/>
      <c r="M344" s="448"/>
      <c r="N344" s="448"/>
      <c r="O344" s="448"/>
      <c r="P344" s="448"/>
      <c r="Q344" s="449"/>
      <c r="R344" s="499"/>
      <c r="S344" s="500"/>
      <c r="T344" s="501"/>
      <c r="U344" s="506"/>
      <c r="V344" s="506"/>
      <c r="W344" s="507"/>
      <c r="X344" s="450"/>
      <c r="Y344" s="451"/>
      <c r="Z344" s="451"/>
      <c r="AA344" s="451"/>
      <c r="AB344" s="451"/>
      <c r="AC344" s="452"/>
      <c r="AD344" s="118"/>
      <c r="AU344" s="453"/>
      <c r="AV344" s="346"/>
    </row>
    <row r="345" spans="3:48" ht="10.9" customHeight="1">
      <c r="C345" s="434"/>
      <c r="D345" s="437"/>
      <c r="E345" s="440"/>
      <c r="F345" s="440"/>
      <c r="G345" s="434"/>
      <c r="H345" s="440"/>
      <c r="I345" s="457"/>
      <c r="J345" s="458"/>
      <c r="K345" s="459"/>
      <c r="L345" s="447"/>
      <c r="M345" s="448"/>
      <c r="N345" s="448"/>
      <c r="O345" s="448"/>
      <c r="P345" s="448"/>
      <c r="Q345" s="449"/>
      <c r="R345" s="499"/>
      <c r="S345" s="500"/>
      <c r="T345" s="501"/>
      <c r="U345" s="506"/>
      <c r="V345" s="506"/>
      <c r="W345" s="507"/>
      <c r="X345" s="450"/>
      <c r="Y345" s="451"/>
      <c r="Z345" s="451"/>
      <c r="AA345" s="451"/>
      <c r="AB345" s="451"/>
      <c r="AC345" s="452"/>
      <c r="AD345" s="118"/>
      <c r="AU345" s="453"/>
      <c r="AV345" s="346"/>
    </row>
    <row r="346" spans="3:48" ht="10.9" customHeight="1">
      <c r="C346" s="444"/>
      <c r="D346" s="445"/>
      <c r="E346" s="446"/>
      <c r="F346" s="446"/>
      <c r="G346" s="444"/>
      <c r="H346" s="446"/>
      <c r="I346" s="480"/>
      <c r="J346" s="481"/>
      <c r="K346" s="482"/>
      <c r="L346" s="447"/>
      <c r="M346" s="448"/>
      <c r="N346" s="448"/>
      <c r="O346" s="448"/>
      <c r="P346" s="448"/>
      <c r="Q346" s="449"/>
      <c r="R346" s="510"/>
      <c r="S346" s="511"/>
      <c r="T346" s="512"/>
      <c r="U346" s="506"/>
      <c r="V346" s="506"/>
      <c r="W346" s="507"/>
      <c r="X346" s="450"/>
      <c r="Y346" s="451"/>
      <c r="Z346" s="451"/>
      <c r="AA346" s="451"/>
      <c r="AB346" s="451"/>
      <c r="AC346" s="452"/>
      <c r="AD346" s="118"/>
      <c r="AU346" s="453"/>
      <c r="AV346" s="346"/>
    </row>
    <row r="347" spans="3:48" ht="10.9" customHeight="1">
      <c r="C347" s="478">
        <v>5</v>
      </c>
      <c r="D347" s="479" t="s">
        <v>9</v>
      </c>
      <c r="E347" s="439">
        <v>9</v>
      </c>
      <c r="F347" s="439" t="s">
        <v>10</v>
      </c>
      <c r="G347" s="478" t="s">
        <v>22</v>
      </c>
      <c r="H347" s="439"/>
      <c r="I347" s="454"/>
      <c r="J347" s="455"/>
      <c r="K347" s="456"/>
      <c r="L347" s="447">
        <f t="shared" ref="L347" si="50">IF(AND(I347="○",AU347="●"),2+ROUNDDOWN(($K$246-100)/100,0)*2,0)</f>
        <v>0</v>
      </c>
      <c r="M347" s="448"/>
      <c r="N347" s="448"/>
      <c r="O347" s="448"/>
      <c r="P347" s="448"/>
      <c r="Q347" s="449"/>
      <c r="R347" s="496"/>
      <c r="S347" s="497"/>
      <c r="T347" s="498"/>
      <c r="U347" s="505"/>
      <c r="V347" s="506"/>
      <c r="W347" s="507"/>
      <c r="X347" s="450">
        <f t="shared" ref="X347" si="51">IF(I347="○",L347,ROUNDUP(L347*U347,1))</f>
        <v>0</v>
      </c>
      <c r="Y347" s="451"/>
      <c r="Z347" s="451"/>
      <c r="AA347" s="451"/>
      <c r="AB347" s="451"/>
      <c r="AC347" s="452"/>
      <c r="AD347" s="118"/>
      <c r="AU347" s="453" t="str">
        <f t="shared" ref="AU347" si="52">IF(OR(I347="×",AU351="×"),"×","●")</f>
        <v>●</v>
      </c>
      <c r="AV347" s="346">
        <f t="shared" ref="AV347" si="53">IF(AU347="●",IF(I347="定","-",I347),"-")</f>
        <v>0</v>
      </c>
    </row>
    <row r="348" spans="3:48" ht="10.9" customHeight="1">
      <c r="C348" s="434"/>
      <c r="D348" s="437"/>
      <c r="E348" s="440"/>
      <c r="F348" s="440"/>
      <c r="G348" s="434"/>
      <c r="H348" s="440"/>
      <c r="I348" s="457"/>
      <c r="J348" s="458"/>
      <c r="K348" s="459"/>
      <c r="L348" s="447"/>
      <c r="M348" s="448"/>
      <c r="N348" s="448"/>
      <c r="O348" s="448"/>
      <c r="P348" s="448"/>
      <c r="Q348" s="449"/>
      <c r="R348" s="499"/>
      <c r="S348" s="500"/>
      <c r="T348" s="501"/>
      <c r="U348" s="506"/>
      <c r="V348" s="506"/>
      <c r="W348" s="507"/>
      <c r="X348" s="450"/>
      <c r="Y348" s="451"/>
      <c r="Z348" s="451"/>
      <c r="AA348" s="451"/>
      <c r="AB348" s="451"/>
      <c r="AC348" s="452"/>
      <c r="AD348" s="118"/>
      <c r="AU348" s="453"/>
      <c r="AV348" s="346"/>
    </row>
    <row r="349" spans="3:48" ht="10.9" customHeight="1">
      <c r="C349" s="434"/>
      <c r="D349" s="437"/>
      <c r="E349" s="440"/>
      <c r="F349" s="440"/>
      <c r="G349" s="434"/>
      <c r="H349" s="440"/>
      <c r="I349" s="457"/>
      <c r="J349" s="458"/>
      <c r="K349" s="459"/>
      <c r="L349" s="447"/>
      <c r="M349" s="448"/>
      <c r="N349" s="448"/>
      <c r="O349" s="448"/>
      <c r="P349" s="448"/>
      <c r="Q349" s="449"/>
      <c r="R349" s="499"/>
      <c r="S349" s="500"/>
      <c r="T349" s="501"/>
      <c r="U349" s="506"/>
      <c r="V349" s="506"/>
      <c r="W349" s="507"/>
      <c r="X349" s="450"/>
      <c r="Y349" s="451"/>
      <c r="Z349" s="451"/>
      <c r="AA349" s="451"/>
      <c r="AB349" s="451"/>
      <c r="AC349" s="452"/>
      <c r="AD349" s="118"/>
      <c r="AU349" s="453"/>
      <c r="AV349" s="346"/>
    </row>
    <row r="350" spans="3:48" ht="10.9" customHeight="1">
      <c r="C350" s="444"/>
      <c r="D350" s="445"/>
      <c r="E350" s="446"/>
      <c r="F350" s="446"/>
      <c r="G350" s="444"/>
      <c r="H350" s="446"/>
      <c r="I350" s="480"/>
      <c r="J350" s="481"/>
      <c r="K350" s="482"/>
      <c r="L350" s="447"/>
      <c r="M350" s="448"/>
      <c r="N350" s="448"/>
      <c r="O350" s="448"/>
      <c r="P350" s="448"/>
      <c r="Q350" s="449"/>
      <c r="R350" s="510"/>
      <c r="S350" s="511"/>
      <c r="T350" s="512"/>
      <c r="U350" s="506"/>
      <c r="V350" s="506"/>
      <c r="W350" s="507"/>
      <c r="X350" s="450"/>
      <c r="Y350" s="451"/>
      <c r="Z350" s="451"/>
      <c r="AA350" s="451"/>
      <c r="AB350" s="451"/>
      <c r="AC350" s="452"/>
      <c r="AD350" s="118"/>
      <c r="AU350" s="453"/>
      <c r="AV350" s="346"/>
    </row>
    <row r="351" spans="3:48" ht="10.9" customHeight="1">
      <c r="C351" s="478">
        <v>5</v>
      </c>
      <c r="D351" s="479" t="s">
        <v>9</v>
      </c>
      <c r="E351" s="439">
        <v>10</v>
      </c>
      <c r="F351" s="439" t="s">
        <v>10</v>
      </c>
      <c r="G351" s="478" t="s">
        <v>23</v>
      </c>
      <c r="H351" s="439"/>
      <c r="I351" s="454"/>
      <c r="J351" s="455"/>
      <c r="K351" s="456"/>
      <c r="L351" s="447">
        <f t="shared" ref="L351" si="54">IF(AND(I351="○",AU351="●"),2+ROUNDDOWN(($K$246-100)/100,0)*2,0)</f>
        <v>0</v>
      </c>
      <c r="M351" s="448"/>
      <c r="N351" s="448"/>
      <c r="O351" s="448"/>
      <c r="P351" s="448"/>
      <c r="Q351" s="449"/>
      <c r="R351" s="496"/>
      <c r="S351" s="497"/>
      <c r="T351" s="498"/>
      <c r="U351" s="505"/>
      <c r="V351" s="506"/>
      <c r="W351" s="507"/>
      <c r="X351" s="450">
        <f t="shared" ref="X351" si="55">IF(I351="○",L351,ROUNDUP(L351*U351,1))</f>
        <v>0</v>
      </c>
      <c r="Y351" s="451"/>
      <c r="Z351" s="451"/>
      <c r="AA351" s="451"/>
      <c r="AB351" s="451"/>
      <c r="AC351" s="452"/>
      <c r="AD351" s="118"/>
      <c r="AU351" s="453" t="str">
        <f>IF(OR(I351="×",AU355="×"),"×","●")</f>
        <v>●</v>
      </c>
      <c r="AV351" s="346">
        <f t="shared" ref="AV351" si="56">IF(AU351="●",IF(I351="定","-",I351),"-")</f>
        <v>0</v>
      </c>
    </row>
    <row r="352" spans="3:48" ht="10.9" customHeight="1">
      <c r="C352" s="434"/>
      <c r="D352" s="437"/>
      <c r="E352" s="440"/>
      <c r="F352" s="440"/>
      <c r="G352" s="434"/>
      <c r="H352" s="440"/>
      <c r="I352" s="457"/>
      <c r="J352" s="458"/>
      <c r="K352" s="459"/>
      <c r="L352" s="447"/>
      <c r="M352" s="448"/>
      <c r="N352" s="448"/>
      <c r="O352" s="448"/>
      <c r="P352" s="448"/>
      <c r="Q352" s="449"/>
      <c r="R352" s="499"/>
      <c r="S352" s="500"/>
      <c r="T352" s="501"/>
      <c r="U352" s="506"/>
      <c r="V352" s="506"/>
      <c r="W352" s="507"/>
      <c r="X352" s="450"/>
      <c r="Y352" s="451"/>
      <c r="Z352" s="451"/>
      <c r="AA352" s="451"/>
      <c r="AB352" s="451"/>
      <c r="AC352" s="452"/>
      <c r="AD352" s="118"/>
      <c r="AU352" s="453"/>
      <c r="AV352" s="346"/>
    </row>
    <row r="353" spans="3:48" ht="10.9" customHeight="1">
      <c r="C353" s="434"/>
      <c r="D353" s="437"/>
      <c r="E353" s="440"/>
      <c r="F353" s="440"/>
      <c r="G353" s="434"/>
      <c r="H353" s="440"/>
      <c r="I353" s="457"/>
      <c r="J353" s="458"/>
      <c r="K353" s="459"/>
      <c r="L353" s="447"/>
      <c r="M353" s="448"/>
      <c r="N353" s="448"/>
      <c r="O353" s="448"/>
      <c r="P353" s="448"/>
      <c r="Q353" s="449"/>
      <c r="R353" s="499"/>
      <c r="S353" s="500"/>
      <c r="T353" s="501"/>
      <c r="U353" s="506"/>
      <c r="V353" s="506"/>
      <c r="W353" s="507"/>
      <c r="X353" s="450"/>
      <c r="Y353" s="451"/>
      <c r="Z353" s="451"/>
      <c r="AA353" s="451"/>
      <c r="AB353" s="451"/>
      <c r="AC353" s="452"/>
      <c r="AD353" s="118"/>
      <c r="AU353" s="453"/>
      <c r="AV353" s="346"/>
    </row>
    <row r="354" spans="3:48" ht="10.9" customHeight="1">
      <c r="C354" s="444"/>
      <c r="D354" s="445"/>
      <c r="E354" s="446"/>
      <c r="F354" s="446"/>
      <c r="G354" s="444"/>
      <c r="H354" s="446"/>
      <c r="I354" s="480"/>
      <c r="J354" s="481"/>
      <c r="K354" s="482"/>
      <c r="L354" s="447"/>
      <c r="M354" s="448"/>
      <c r="N354" s="448"/>
      <c r="O354" s="448"/>
      <c r="P354" s="448"/>
      <c r="Q354" s="449"/>
      <c r="R354" s="510"/>
      <c r="S354" s="511"/>
      <c r="T354" s="512"/>
      <c r="U354" s="506"/>
      <c r="V354" s="506"/>
      <c r="W354" s="507"/>
      <c r="X354" s="450"/>
      <c r="Y354" s="451"/>
      <c r="Z354" s="451"/>
      <c r="AA354" s="451"/>
      <c r="AB354" s="451"/>
      <c r="AC354" s="452"/>
      <c r="AD354" s="118"/>
      <c r="AU354" s="453"/>
      <c r="AV354" s="346"/>
    </row>
    <row r="355" spans="3:48" ht="10.9" customHeight="1">
      <c r="C355" s="478">
        <v>5</v>
      </c>
      <c r="D355" s="479" t="s">
        <v>9</v>
      </c>
      <c r="E355" s="439">
        <v>11</v>
      </c>
      <c r="F355" s="439" t="s">
        <v>10</v>
      </c>
      <c r="G355" s="478" t="s">
        <v>24</v>
      </c>
      <c r="H355" s="439"/>
      <c r="I355" s="454"/>
      <c r="J355" s="455"/>
      <c r="K355" s="456"/>
      <c r="L355" s="447">
        <f t="shared" ref="L355" si="57">IF(AND(I355="○",AU355="●"),2+ROUNDDOWN(($K$246-100)/100,0)*2,0)</f>
        <v>0</v>
      </c>
      <c r="M355" s="448"/>
      <c r="N355" s="448"/>
      <c r="O355" s="448"/>
      <c r="P355" s="448"/>
      <c r="Q355" s="449"/>
      <c r="R355" s="496"/>
      <c r="S355" s="497"/>
      <c r="T355" s="498"/>
      <c r="U355" s="505"/>
      <c r="V355" s="506"/>
      <c r="W355" s="507"/>
      <c r="X355" s="450">
        <f t="shared" ref="X355" si="58">IF(I355="○",L355,ROUNDUP(L355*U355,1))</f>
        <v>0</v>
      </c>
      <c r="Y355" s="451"/>
      <c r="Z355" s="451"/>
      <c r="AA355" s="451"/>
      <c r="AB355" s="451"/>
      <c r="AC355" s="452"/>
      <c r="AD355" s="118"/>
      <c r="AU355" s="453" t="str">
        <f>IF(I355="×","×","●")</f>
        <v>●</v>
      </c>
      <c r="AV355" s="346">
        <f t="shared" ref="AV355" si="59">IF(AU355="●",IF(I355="定","-",I355),"-")</f>
        <v>0</v>
      </c>
    </row>
    <row r="356" spans="3:48" ht="10.9" customHeight="1">
      <c r="C356" s="434"/>
      <c r="D356" s="437"/>
      <c r="E356" s="440"/>
      <c r="F356" s="440"/>
      <c r="G356" s="434"/>
      <c r="H356" s="440"/>
      <c r="I356" s="457"/>
      <c r="J356" s="458"/>
      <c r="K356" s="459"/>
      <c r="L356" s="447"/>
      <c r="M356" s="448"/>
      <c r="N356" s="448"/>
      <c r="O356" s="448"/>
      <c r="P356" s="448"/>
      <c r="Q356" s="449"/>
      <c r="R356" s="499"/>
      <c r="S356" s="500"/>
      <c r="T356" s="501"/>
      <c r="U356" s="506"/>
      <c r="V356" s="506"/>
      <c r="W356" s="507"/>
      <c r="X356" s="450"/>
      <c r="Y356" s="451"/>
      <c r="Z356" s="451"/>
      <c r="AA356" s="451"/>
      <c r="AB356" s="451"/>
      <c r="AC356" s="452"/>
      <c r="AD356" s="118"/>
      <c r="AU356" s="453"/>
      <c r="AV356" s="346"/>
    </row>
    <row r="357" spans="3:48" ht="10.9" customHeight="1">
      <c r="C357" s="434"/>
      <c r="D357" s="437"/>
      <c r="E357" s="440"/>
      <c r="F357" s="440"/>
      <c r="G357" s="434"/>
      <c r="H357" s="440"/>
      <c r="I357" s="457"/>
      <c r="J357" s="458"/>
      <c r="K357" s="459"/>
      <c r="L357" s="447"/>
      <c r="M357" s="448"/>
      <c r="N357" s="448"/>
      <c r="O357" s="448"/>
      <c r="P357" s="448"/>
      <c r="Q357" s="449"/>
      <c r="R357" s="499"/>
      <c r="S357" s="500"/>
      <c r="T357" s="501"/>
      <c r="U357" s="506"/>
      <c r="V357" s="506"/>
      <c r="W357" s="507"/>
      <c r="X357" s="450"/>
      <c r="Y357" s="451"/>
      <c r="Z357" s="451"/>
      <c r="AA357" s="451"/>
      <c r="AB357" s="451"/>
      <c r="AC357" s="452"/>
      <c r="AD357" s="118"/>
      <c r="AU357" s="453"/>
      <c r="AV357" s="346"/>
    </row>
    <row r="358" spans="3:48" ht="10.9" customHeight="1" thickBot="1">
      <c r="C358" s="435"/>
      <c r="D358" s="438"/>
      <c r="E358" s="441"/>
      <c r="F358" s="441"/>
      <c r="G358" s="435"/>
      <c r="H358" s="441"/>
      <c r="I358" s="460"/>
      <c r="J358" s="461"/>
      <c r="K358" s="462"/>
      <c r="L358" s="463"/>
      <c r="M358" s="464"/>
      <c r="N358" s="464"/>
      <c r="O358" s="464"/>
      <c r="P358" s="464"/>
      <c r="Q358" s="465"/>
      <c r="R358" s="502"/>
      <c r="S358" s="503"/>
      <c r="T358" s="504"/>
      <c r="U358" s="508"/>
      <c r="V358" s="508"/>
      <c r="W358" s="509"/>
      <c r="X358" s="474"/>
      <c r="Y358" s="475"/>
      <c r="Z358" s="475"/>
      <c r="AA358" s="475"/>
      <c r="AB358" s="475"/>
      <c r="AC358" s="476"/>
      <c r="AD358" s="118"/>
      <c r="AU358" s="477"/>
      <c r="AV358" s="347"/>
    </row>
    <row r="359" spans="3:48" ht="10.9" customHeight="1" thickTop="1">
      <c r="C359" s="352">
        <v>5</v>
      </c>
      <c r="D359" s="355" t="s">
        <v>9</v>
      </c>
      <c r="E359" s="358">
        <v>12</v>
      </c>
      <c r="F359" s="358" t="s">
        <v>10</v>
      </c>
      <c r="G359" s="352" t="s">
        <v>25</v>
      </c>
      <c r="H359" s="358"/>
      <c r="I359" s="552"/>
      <c r="J359" s="553"/>
      <c r="K359" s="554"/>
      <c r="L359" s="555">
        <f>IF(AND(I359="△",AU359="●"),2+ROUNDDOWN(($K$246-100)/100,0)*2,0)</f>
        <v>0</v>
      </c>
      <c r="M359" s="556"/>
      <c r="N359" s="556"/>
      <c r="O359" s="556"/>
      <c r="P359" s="556"/>
      <c r="Q359" s="557"/>
      <c r="R359" s="457"/>
      <c r="S359" s="553"/>
      <c r="T359" s="558"/>
      <c r="U359" s="487">
        <f>IF(R359="①",$AL$192,IF(R359="②",$AL$223,0))</f>
        <v>0</v>
      </c>
      <c r="V359" s="488"/>
      <c r="W359" s="489"/>
      <c r="X359" s="493">
        <f t="shared" ref="X359" si="60">IF(I359="○",L359,ROUNDUP(L359*U359,1))</f>
        <v>0</v>
      </c>
      <c r="Y359" s="494"/>
      <c r="Z359" s="494"/>
      <c r="AA359" s="494"/>
      <c r="AB359" s="494"/>
      <c r="AC359" s="495"/>
      <c r="AD359" s="118"/>
      <c r="AU359" s="453" t="str">
        <f t="shared" ref="AU359" si="61">IF(OR(I359="×",AU363="×"),"×","●")</f>
        <v>●</v>
      </c>
      <c r="AV359" s="346">
        <f t="shared" ref="AV359" si="62">IF(AU359="●",IF(I359="定","-",I359),"-")</f>
        <v>0</v>
      </c>
    </row>
    <row r="360" spans="3:48" ht="10.9" customHeight="1">
      <c r="C360" s="352"/>
      <c r="D360" s="355"/>
      <c r="E360" s="358"/>
      <c r="F360" s="358"/>
      <c r="G360" s="352"/>
      <c r="H360" s="358"/>
      <c r="I360" s="457"/>
      <c r="J360" s="458"/>
      <c r="K360" s="459"/>
      <c r="L360" s="447"/>
      <c r="M360" s="448"/>
      <c r="N360" s="448"/>
      <c r="O360" s="448"/>
      <c r="P360" s="448"/>
      <c r="Q360" s="449"/>
      <c r="R360" s="457"/>
      <c r="S360" s="458"/>
      <c r="T360" s="467"/>
      <c r="U360" s="487"/>
      <c r="V360" s="488"/>
      <c r="W360" s="489"/>
      <c r="X360" s="450"/>
      <c r="Y360" s="451"/>
      <c r="Z360" s="451"/>
      <c r="AA360" s="451"/>
      <c r="AB360" s="451"/>
      <c r="AC360" s="452"/>
      <c r="AD360" s="118"/>
      <c r="AU360" s="453"/>
      <c r="AV360" s="346"/>
    </row>
    <row r="361" spans="3:48" ht="10.9" customHeight="1">
      <c r="C361" s="352"/>
      <c r="D361" s="355"/>
      <c r="E361" s="358"/>
      <c r="F361" s="358"/>
      <c r="G361" s="352"/>
      <c r="H361" s="358"/>
      <c r="I361" s="457"/>
      <c r="J361" s="458"/>
      <c r="K361" s="459"/>
      <c r="L361" s="447"/>
      <c r="M361" s="448"/>
      <c r="N361" s="448"/>
      <c r="O361" s="448"/>
      <c r="P361" s="448"/>
      <c r="Q361" s="449"/>
      <c r="R361" s="457"/>
      <c r="S361" s="458"/>
      <c r="T361" s="467"/>
      <c r="U361" s="487"/>
      <c r="V361" s="488"/>
      <c r="W361" s="489"/>
      <c r="X361" s="450"/>
      <c r="Y361" s="451"/>
      <c r="Z361" s="451"/>
      <c r="AA361" s="451"/>
      <c r="AB361" s="451"/>
      <c r="AC361" s="452"/>
      <c r="AD361" s="118"/>
      <c r="AU361" s="453"/>
      <c r="AV361" s="346"/>
    </row>
    <row r="362" spans="3:48" ht="10.9" customHeight="1">
      <c r="C362" s="353"/>
      <c r="D362" s="356"/>
      <c r="E362" s="359"/>
      <c r="F362" s="359"/>
      <c r="G362" s="353"/>
      <c r="H362" s="359"/>
      <c r="I362" s="480"/>
      <c r="J362" s="481"/>
      <c r="K362" s="482"/>
      <c r="L362" s="447"/>
      <c r="M362" s="448"/>
      <c r="N362" s="448"/>
      <c r="O362" s="448"/>
      <c r="P362" s="448"/>
      <c r="Q362" s="449"/>
      <c r="R362" s="480"/>
      <c r="S362" s="481"/>
      <c r="T362" s="483"/>
      <c r="U362" s="490"/>
      <c r="V362" s="491"/>
      <c r="W362" s="492"/>
      <c r="X362" s="450"/>
      <c r="Y362" s="451"/>
      <c r="Z362" s="451"/>
      <c r="AA362" s="451"/>
      <c r="AB362" s="451"/>
      <c r="AC362" s="452"/>
      <c r="AD362" s="118"/>
      <c r="AU362" s="453"/>
      <c r="AV362" s="346"/>
    </row>
    <row r="363" spans="3:48" ht="10.9" customHeight="1">
      <c r="C363" s="351">
        <v>5</v>
      </c>
      <c r="D363" s="354" t="s">
        <v>9</v>
      </c>
      <c r="E363" s="357">
        <v>13</v>
      </c>
      <c r="F363" s="357" t="s">
        <v>10</v>
      </c>
      <c r="G363" s="351" t="s">
        <v>19</v>
      </c>
      <c r="H363" s="357"/>
      <c r="I363" s="454"/>
      <c r="J363" s="455"/>
      <c r="K363" s="456"/>
      <c r="L363" s="447">
        <f t="shared" ref="L363" si="63">IF(AND(I363="△",AU363="●"),2+ROUNDDOWN(($K$246-100)/100,0)*2,0)</f>
        <v>0</v>
      </c>
      <c r="M363" s="448"/>
      <c r="N363" s="448"/>
      <c r="O363" s="448"/>
      <c r="P363" s="448"/>
      <c r="Q363" s="449"/>
      <c r="R363" s="454"/>
      <c r="S363" s="455"/>
      <c r="T363" s="466"/>
      <c r="U363" s="484">
        <f t="shared" ref="U363" si="64">IF(R363="①",$AL$192,IF(R363="②",$AL$223,0))</f>
        <v>0</v>
      </c>
      <c r="V363" s="485"/>
      <c r="W363" s="486"/>
      <c r="X363" s="450">
        <f t="shared" ref="X363" si="65">IF(I363="○",L363,ROUNDUP(L363*U363,1))</f>
        <v>0</v>
      </c>
      <c r="Y363" s="451"/>
      <c r="Z363" s="451"/>
      <c r="AA363" s="451"/>
      <c r="AB363" s="451"/>
      <c r="AC363" s="452"/>
      <c r="AD363" s="118"/>
      <c r="AU363" s="453" t="str">
        <f t="shared" ref="AU363" si="66">IF(OR(I363="×",AU367="×"),"×","●")</f>
        <v>●</v>
      </c>
      <c r="AV363" s="346">
        <f t="shared" ref="AV363" si="67">IF(AU363="●",IF(I363="定","-",I363),"-")</f>
        <v>0</v>
      </c>
    </row>
    <row r="364" spans="3:48" ht="10.9" customHeight="1">
      <c r="C364" s="352"/>
      <c r="D364" s="355"/>
      <c r="E364" s="358"/>
      <c r="F364" s="358"/>
      <c r="G364" s="352"/>
      <c r="H364" s="358"/>
      <c r="I364" s="457"/>
      <c r="J364" s="458"/>
      <c r="K364" s="459"/>
      <c r="L364" s="447"/>
      <c r="M364" s="448"/>
      <c r="N364" s="448"/>
      <c r="O364" s="448"/>
      <c r="P364" s="448"/>
      <c r="Q364" s="449"/>
      <c r="R364" s="457"/>
      <c r="S364" s="458"/>
      <c r="T364" s="467"/>
      <c r="U364" s="487"/>
      <c r="V364" s="488"/>
      <c r="W364" s="489"/>
      <c r="X364" s="450"/>
      <c r="Y364" s="451"/>
      <c r="Z364" s="451"/>
      <c r="AA364" s="451"/>
      <c r="AB364" s="451"/>
      <c r="AC364" s="452"/>
      <c r="AD364" s="118"/>
      <c r="AU364" s="453"/>
      <c r="AV364" s="346"/>
    </row>
    <row r="365" spans="3:48" ht="10.9" customHeight="1">
      <c r="C365" s="352"/>
      <c r="D365" s="355"/>
      <c r="E365" s="358"/>
      <c r="F365" s="358"/>
      <c r="G365" s="352"/>
      <c r="H365" s="358"/>
      <c r="I365" s="457"/>
      <c r="J365" s="458"/>
      <c r="K365" s="459"/>
      <c r="L365" s="447"/>
      <c r="M365" s="448"/>
      <c r="N365" s="448"/>
      <c r="O365" s="448"/>
      <c r="P365" s="448"/>
      <c r="Q365" s="449"/>
      <c r="R365" s="457"/>
      <c r="S365" s="458"/>
      <c r="T365" s="467"/>
      <c r="U365" s="487"/>
      <c r="V365" s="488"/>
      <c r="W365" s="489"/>
      <c r="X365" s="450"/>
      <c r="Y365" s="451"/>
      <c r="Z365" s="451"/>
      <c r="AA365" s="451"/>
      <c r="AB365" s="451"/>
      <c r="AC365" s="452"/>
      <c r="AD365" s="118"/>
      <c r="AU365" s="453"/>
      <c r="AV365" s="346"/>
    </row>
    <row r="366" spans="3:48" ht="10.9" customHeight="1">
      <c r="C366" s="353"/>
      <c r="D366" s="356"/>
      <c r="E366" s="359"/>
      <c r="F366" s="359"/>
      <c r="G366" s="353"/>
      <c r="H366" s="359"/>
      <c r="I366" s="480"/>
      <c r="J366" s="481"/>
      <c r="K366" s="482"/>
      <c r="L366" s="447"/>
      <c r="M366" s="448"/>
      <c r="N366" s="448"/>
      <c r="O366" s="448"/>
      <c r="P366" s="448"/>
      <c r="Q366" s="449"/>
      <c r="R366" s="480"/>
      <c r="S366" s="481"/>
      <c r="T366" s="483"/>
      <c r="U366" s="490"/>
      <c r="V366" s="491"/>
      <c r="W366" s="492"/>
      <c r="X366" s="450"/>
      <c r="Y366" s="451"/>
      <c r="Z366" s="451"/>
      <c r="AA366" s="451"/>
      <c r="AB366" s="451"/>
      <c r="AC366" s="452"/>
      <c r="AD366" s="118"/>
      <c r="AU366" s="453"/>
      <c r="AV366" s="346"/>
    </row>
    <row r="367" spans="3:48" ht="10.9" customHeight="1">
      <c r="C367" s="351">
        <v>5</v>
      </c>
      <c r="D367" s="354" t="s">
        <v>9</v>
      </c>
      <c r="E367" s="357">
        <v>14</v>
      </c>
      <c r="F367" s="357" t="s">
        <v>10</v>
      </c>
      <c r="G367" s="351" t="s">
        <v>20</v>
      </c>
      <c r="H367" s="357"/>
      <c r="I367" s="454"/>
      <c r="J367" s="455"/>
      <c r="K367" s="456"/>
      <c r="L367" s="447">
        <f t="shared" ref="L367" si="68">IF(AND(I367="△",AU367="●"),2+ROUNDDOWN(($K$246-100)/100,0)*2,0)</f>
        <v>0</v>
      </c>
      <c r="M367" s="448"/>
      <c r="N367" s="448"/>
      <c r="O367" s="448"/>
      <c r="P367" s="448"/>
      <c r="Q367" s="449"/>
      <c r="R367" s="454"/>
      <c r="S367" s="455"/>
      <c r="T367" s="466"/>
      <c r="U367" s="484">
        <f t="shared" ref="U367" si="69">IF(R367="①",$AL$192,IF(R367="②",$AL$223,0))</f>
        <v>0</v>
      </c>
      <c r="V367" s="485"/>
      <c r="W367" s="486"/>
      <c r="X367" s="450">
        <f t="shared" ref="X367" si="70">IF(I367="○",L367,ROUNDUP(L367*U367,1))</f>
        <v>0</v>
      </c>
      <c r="Y367" s="451"/>
      <c r="Z367" s="451"/>
      <c r="AA367" s="451"/>
      <c r="AB367" s="451"/>
      <c r="AC367" s="452"/>
      <c r="AD367" s="118"/>
      <c r="AU367" s="453" t="str">
        <f t="shared" ref="AU367" si="71">IF(OR(I367="×",AU371="×"),"×","●")</f>
        <v>●</v>
      </c>
      <c r="AV367" s="346">
        <f t="shared" ref="AV367" si="72">IF(AU367="●",IF(I367="定","-",I367),"-")</f>
        <v>0</v>
      </c>
    </row>
    <row r="368" spans="3:48" ht="10.9" customHeight="1">
      <c r="C368" s="352"/>
      <c r="D368" s="355"/>
      <c r="E368" s="358"/>
      <c r="F368" s="358"/>
      <c r="G368" s="352"/>
      <c r="H368" s="358"/>
      <c r="I368" s="457"/>
      <c r="J368" s="458"/>
      <c r="K368" s="459"/>
      <c r="L368" s="447"/>
      <c r="M368" s="448"/>
      <c r="N368" s="448"/>
      <c r="O368" s="448"/>
      <c r="P368" s="448"/>
      <c r="Q368" s="449"/>
      <c r="R368" s="457"/>
      <c r="S368" s="458"/>
      <c r="T368" s="467"/>
      <c r="U368" s="487"/>
      <c r="V368" s="488"/>
      <c r="W368" s="489"/>
      <c r="X368" s="450"/>
      <c r="Y368" s="451"/>
      <c r="Z368" s="451"/>
      <c r="AA368" s="451"/>
      <c r="AB368" s="451"/>
      <c r="AC368" s="452"/>
      <c r="AD368" s="118"/>
      <c r="AU368" s="453"/>
      <c r="AV368" s="346"/>
    </row>
    <row r="369" spans="3:48" ht="10.9" customHeight="1">
      <c r="C369" s="352"/>
      <c r="D369" s="355"/>
      <c r="E369" s="358"/>
      <c r="F369" s="358"/>
      <c r="G369" s="352"/>
      <c r="H369" s="358"/>
      <c r="I369" s="457"/>
      <c r="J369" s="458"/>
      <c r="K369" s="459"/>
      <c r="L369" s="447"/>
      <c r="M369" s="448"/>
      <c r="N369" s="448"/>
      <c r="O369" s="448"/>
      <c r="P369" s="448"/>
      <c r="Q369" s="449"/>
      <c r="R369" s="457"/>
      <c r="S369" s="458"/>
      <c r="T369" s="467"/>
      <c r="U369" s="487"/>
      <c r="V369" s="488"/>
      <c r="W369" s="489"/>
      <c r="X369" s="450"/>
      <c r="Y369" s="451"/>
      <c r="Z369" s="451"/>
      <c r="AA369" s="451"/>
      <c r="AB369" s="451"/>
      <c r="AC369" s="452"/>
      <c r="AD369" s="118"/>
      <c r="AU369" s="453"/>
      <c r="AV369" s="346"/>
    </row>
    <row r="370" spans="3:48" ht="10.9" customHeight="1">
      <c r="C370" s="353"/>
      <c r="D370" s="356"/>
      <c r="E370" s="359"/>
      <c r="F370" s="359"/>
      <c r="G370" s="353"/>
      <c r="H370" s="359"/>
      <c r="I370" s="480"/>
      <c r="J370" s="481"/>
      <c r="K370" s="482"/>
      <c r="L370" s="447"/>
      <c r="M370" s="448"/>
      <c r="N370" s="448"/>
      <c r="O370" s="448"/>
      <c r="P370" s="448"/>
      <c r="Q370" s="449"/>
      <c r="R370" s="480"/>
      <c r="S370" s="481"/>
      <c r="T370" s="483"/>
      <c r="U370" s="490"/>
      <c r="V370" s="491"/>
      <c r="W370" s="492"/>
      <c r="X370" s="450"/>
      <c r="Y370" s="451"/>
      <c r="Z370" s="451"/>
      <c r="AA370" s="451"/>
      <c r="AB370" s="451"/>
      <c r="AC370" s="452"/>
      <c r="AD370" s="118"/>
      <c r="AU370" s="453"/>
      <c r="AV370" s="346"/>
    </row>
    <row r="371" spans="3:48" ht="10.9" customHeight="1">
      <c r="C371" s="478">
        <v>5</v>
      </c>
      <c r="D371" s="479" t="s">
        <v>9</v>
      </c>
      <c r="E371" s="439">
        <v>15</v>
      </c>
      <c r="F371" s="439" t="s">
        <v>10</v>
      </c>
      <c r="G371" s="478" t="s">
        <v>21</v>
      </c>
      <c r="H371" s="439"/>
      <c r="I371" s="454"/>
      <c r="J371" s="455"/>
      <c r="K371" s="456"/>
      <c r="L371" s="447">
        <f>IF(OR(I371="○",I371="△"),IF(AU371="●",2+ROUNDDOWN(($K$246-100)/100,0)*2,0),0)</f>
        <v>0</v>
      </c>
      <c r="M371" s="448"/>
      <c r="N371" s="448"/>
      <c r="O371" s="448"/>
      <c r="P371" s="448"/>
      <c r="Q371" s="449"/>
      <c r="R371" s="454"/>
      <c r="S371" s="455"/>
      <c r="T371" s="466"/>
      <c r="U371" s="484">
        <f t="shared" ref="U371" si="73">IF(R371="①",$AL$192,IF(R371="②",$AL$223,0))</f>
        <v>0</v>
      </c>
      <c r="V371" s="485"/>
      <c r="W371" s="486"/>
      <c r="X371" s="450">
        <f t="shared" ref="X371" si="74">IF(I371="○",L371,ROUNDUP(L371*U371,1))</f>
        <v>0</v>
      </c>
      <c r="Y371" s="451"/>
      <c r="Z371" s="451"/>
      <c r="AA371" s="451"/>
      <c r="AB371" s="451"/>
      <c r="AC371" s="452"/>
      <c r="AD371" s="118"/>
      <c r="AU371" s="453" t="str">
        <f t="shared" ref="AU371" si="75">IF(OR(I371="×",AU375="×"),"×","●")</f>
        <v>●</v>
      </c>
      <c r="AV371" s="346">
        <f t="shared" ref="AV371" si="76">IF(AU371="●",IF(I371="定","-",I371),"-")</f>
        <v>0</v>
      </c>
    </row>
    <row r="372" spans="3:48" ht="10.9" customHeight="1">
      <c r="C372" s="434"/>
      <c r="D372" s="437"/>
      <c r="E372" s="440"/>
      <c r="F372" s="440"/>
      <c r="G372" s="434"/>
      <c r="H372" s="440"/>
      <c r="I372" s="457"/>
      <c r="J372" s="458"/>
      <c r="K372" s="459"/>
      <c r="L372" s="447"/>
      <c r="M372" s="448"/>
      <c r="N372" s="448"/>
      <c r="O372" s="448"/>
      <c r="P372" s="448"/>
      <c r="Q372" s="449"/>
      <c r="R372" s="457"/>
      <c r="S372" s="458"/>
      <c r="T372" s="467"/>
      <c r="U372" s="487"/>
      <c r="V372" s="488"/>
      <c r="W372" s="489"/>
      <c r="X372" s="450"/>
      <c r="Y372" s="451"/>
      <c r="Z372" s="451"/>
      <c r="AA372" s="451"/>
      <c r="AB372" s="451"/>
      <c r="AC372" s="452"/>
      <c r="AD372" s="118"/>
      <c r="AU372" s="453"/>
      <c r="AV372" s="346"/>
    </row>
    <row r="373" spans="3:48" ht="10.9" customHeight="1">
      <c r="C373" s="434"/>
      <c r="D373" s="437"/>
      <c r="E373" s="440"/>
      <c r="F373" s="440"/>
      <c r="G373" s="434"/>
      <c r="H373" s="440"/>
      <c r="I373" s="457"/>
      <c r="J373" s="458"/>
      <c r="K373" s="459"/>
      <c r="L373" s="447"/>
      <c r="M373" s="448"/>
      <c r="N373" s="448"/>
      <c r="O373" s="448"/>
      <c r="P373" s="448"/>
      <c r="Q373" s="449"/>
      <c r="R373" s="457"/>
      <c r="S373" s="458"/>
      <c r="T373" s="467"/>
      <c r="U373" s="487"/>
      <c r="V373" s="488"/>
      <c r="W373" s="489"/>
      <c r="X373" s="450"/>
      <c r="Y373" s="451"/>
      <c r="Z373" s="451"/>
      <c r="AA373" s="451"/>
      <c r="AB373" s="451"/>
      <c r="AC373" s="452"/>
      <c r="AD373" s="118"/>
      <c r="AU373" s="453"/>
      <c r="AV373" s="346"/>
    </row>
    <row r="374" spans="3:48" ht="10.9" customHeight="1">
      <c r="C374" s="444"/>
      <c r="D374" s="445"/>
      <c r="E374" s="446"/>
      <c r="F374" s="446"/>
      <c r="G374" s="444"/>
      <c r="H374" s="446"/>
      <c r="I374" s="480"/>
      <c r="J374" s="481"/>
      <c r="K374" s="482"/>
      <c r="L374" s="447"/>
      <c r="M374" s="448"/>
      <c r="N374" s="448"/>
      <c r="O374" s="448"/>
      <c r="P374" s="448"/>
      <c r="Q374" s="449"/>
      <c r="R374" s="480"/>
      <c r="S374" s="481"/>
      <c r="T374" s="483"/>
      <c r="U374" s="490"/>
      <c r="V374" s="491"/>
      <c r="W374" s="492"/>
      <c r="X374" s="450"/>
      <c r="Y374" s="451"/>
      <c r="Z374" s="451"/>
      <c r="AA374" s="451"/>
      <c r="AB374" s="451"/>
      <c r="AC374" s="452"/>
      <c r="AD374" s="118"/>
      <c r="AU374" s="453"/>
      <c r="AV374" s="346"/>
    </row>
    <row r="375" spans="3:48" ht="10.9" customHeight="1">
      <c r="C375" s="478">
        <v>5</v>
      </c>
      <c r="D375" s="479" t="s">
        <v>9</v>
      </c>
      <c r="E375" s="439">
        <v>16</v>
      </c>
      <c r="F375" s="439" t="s">
        <v>10</v>
      </c>
      <c r="G375" s="478" t="s">
        <v>22</v>
      </c>
      <c r="H375" s="439"/>
      <c r="I375" s="454"/>
      <c r="J375" s="455"/>
      <c r="K375" s="456"/>
      <c r="L375" s="447">
        <f>IF(OR(I375="○",I375="△"),IF(AU375="●",2+ROUNDDOWN(($K$246-100)/100,0)*2,0),0)</f>
        <v>0</v>
      </c>
      <c r="M375" s="448"/>
      <c r="N375" s="448"/>
      <c r="O375" s="448"/>
      <c r="P375" s="448"/>
      <c r="Q375" s="449"/>
      <c r="R375" s="454"/>
      <c r="S375" s="455"/>
      <c r="T375" s="466"/>
      <c r="U375" s="484">
        <f t="shared" ref="U375" si="77">IF(R375="①",$AL$192,IF(R375="②",$AL$223,0))</f>
        <v>0</v>
      </c>
      <c r="V375" s="485"/>
      <c r="W375" s="486"/>
      <c r="X375" s="450">
        <f t="shared" ref="X375" si="78">IF(I375="○",L375,ROUNDUP(L375*U375,1))</f>
        <v>0</v>
      </c>
      <c r="Y375" s="451"/>
      <c r="Z375" s="451"/>
      <c r="AA375" s="451"/>
      <c r="AB375" s="451"/>
      <c r="AC375" s="452"/>
      <c r="AD375" s="118"/>
      <c r="AU375" s="453" t="str">
        <f t="shared" ref="AU375" si="79">IF(OR(I375="×",AU379="×"),"×","●")</f>
        <v>●</v>
      </c>
      <c r="AV375" s="346">
        <f t="shared" ref="AV375" si="80">IF(AU375="●",IF(I375="定","-",I375),"-")</f>
        <v>0</v>
      </c>
    </row>
    <row r="376" spans="3:48" ht="10.9" customHeight="1">
      <c r="C376" s="434"/>
      <c r="D376" s="437"/>
      <c r="E376" s="440"/>
      <c r="F376" s="440"/>
      <c r="G376" s="434"/>
      <c r="H376" s="440"/>
      <c r="I376" s="457"/>
      <c r="J376" s="458"/>
      <c r="K376" s="459"/>
      <c r="L376" s="447"/>
      <c r="M376" s="448"/>
      <c r="N376" s="448"/>
      <c r="O376" s="448"/>
      <c r="P376" s="448"/>
      <c r="Q376" s="449"/>
      <c r="R376" s="457"/>
      <c r="S376" s="458"/>
      <c r="T376" s="467"/>
      <c r="U376" s="487"/>
      <c r="V376" s="488"/>
      <c r="W376" s="489"/>
      <c r="X376" s="450"/>
      <c r="Y376" s="451"/>
      <c r="Z376" s="451"/>
      <c r="AA376" s="451"/>
      <c r="AB376" s="451"/>
      <c r="AC376" s="452"/>
      <c r="AD376" s="118"/>
      <c r="AU376" s="453"/>
      <c r="AV376" s="346"/>
    </row>
    <row r="377" spans="3:48" ht="10.9" customHeight="1">
      <c r="C377" s="434"/>
      <c r="D377" s="437"/>
      <c r="E377" s="440"/>
      <c r="F377" s="440"/>
      <c r="G377" s="434"/>
      <c r="H377" s="440"/>
      <c r="I377" s="457"/>
      <c r="J377" s="458"/>
      <c r="K377" s="459"/>
      <c r="L377" s="447"/>
      <c r="M377" s="448"/>
      <c r="N377" s="448"/>
      <c r="O377" s="448"/>
      <c r="P377" s="448"/>
      <c r="Q377" s="449"/>
      <c r="R377" s="457"/>
      <c r="S377" s="458"/>
      <c r="T377" s="467"/>
      <c r="U377" s="487"/>
      <c r="V377" s="488"/>
      <c r="W377" s="489"/>
      <c r="X377" s="450"/>
      <c r="Y377" s="451"/>
      <c r="Z377" s="451"/>
      <c r="AA377" s="451"/>
      <c r="AB377" s="451"/>
      <c r="AC377" s="452"/>
      <c r="AD377" s="118"/>
      <c r="AU377" s="453"/>
      <c r="AV377" s="346"/>
    </row>
    <row r="378" spans="3:48" ht="10.9" customHeight="1">
      <c r="C378" s="444"/>
      <c r="D378" s="445"/>
      <c r="E378" s="446"/>
      <c r="F378" s="446"/>
      <c r="G378" s="444"/>
      <c r="H378" s="446"/>
      <c r="I378" s="480"/>
      <c r="J378" s="481"/>
      <c r="K378" s="482"/>
      <c r="L378" s="447"/>
      <c r="M378" s="448"/>
      <c r="N378" s="448"/>
      <c r="O378" s="448"/>
      <c r="P378" s="448"/>
      <c r="Q378" s="449"/>
      <c r="R378" s="480"/>
      <c r="S378" s="481"/>
      <c r="T378" s="483"/>
      <c r="U378" s="490"/>
      <c r="V378" s="491"/>
      <c r="W378" s="492"/>
      <c r="X378" s="450"/>
      <c r="Y378" s="451"/>
      <c r="Z378" s="451"/>
      <c r="AA378" s="451"/>
      <c r="AB378" s="451"/>
      <c r="AC378" s="452"/>
      <c r="AD378" s="118"/>
      <c r="AU378" s="453"/>
      <c r="AV378" s="346"/>
    </row>
    <row r="379" spans="3:48" ht="10.9" customHeight="1">
      <c r="C379" s="351">
        <v>5</v>
      </c>
      <c r="D379" s="354" t="s">
        <v>9</v>
      </c>
      <c r="E379" s="357">
        <v>17</v>
      </c>
      <c r="F379" s="357" t="s">
        <v>10</v>
      </c>
      <c r="G379" s="351" t="s">
        <v>23</v>
      </c>
      <c r="H379" s="357"/>
      <c r="I379" s="454"/>
      <c r="J379" s="455"/>
      <c r="K379" s="456"/>
      <c r="L379" s="447">
        <f t="shared" ref="L379" si="81">IF(AND(I379="△",AU379="●"),2+ROUNDDOWN(($K$246-100)/100,0)*2,0)</f>
        <v>0</v>
      </c>
      <c r="M379" s="448"/>
      <c r="N379" s="448"/>
      <c r="O379" s="448"/>
      <c r="P379" s="448"/>
      <c r="Q379" s="449"/>
      <c r="R379" s="454"/>
      <c r="S379" s="455"/>
      <c r="T379" s="466"/>
      <c r="U379" s="484">
        <f t="shared" ref="U379" si="82">IF(R379="①",$AL$192,IF(R379="②",$AL$223,0))</f>
        <v>0</v>
      </c>
      <c r="V379" s="485"/>
      <c r="W379" s="486"/>
      <c r="X379" s="450">
        <f t="shared" ref="X379" si="83">IF(I379="○",L379,ROUNDUP(L379*U379,1))</f>
        <v>0</v>
      </c>
      <c r="Y379" s="451"/>
      <c r="Z379" s="451"/>
      <c r="AA379" s="451"/>
      <c r="AB379" s="451"/>
      <c r="AC379" s="452"/>
      <c r="AD379" s="118"/>
      <c r="AU379" s="453" t="str">
        <f t="shared" ref="AU379" si="84">IF(OR(I379="×",AU383="×"),"×","●")</f>
        <v>●</v>
      </c>
      <c r="AV379" s="346">
        <f t="shared" ref="AV379" si="85">IF(AU379="●",IF(I379="定","-",I379),"-")</f>
        <v>0</v>
      </c>
    </row>
    <row r="380" spans="3:48" ht="10.9" customHeight="1">
      <c r="C380" s="352"/>
      <c r="D380" s="355"/>
      <c r="E380" s="358"/>
      <c r="F380" s="358"/>
      <c r="G380" s="352"/>
      <c r="H380" s="358"/>
      <c r="I380" s="457"/>
      <c r="J380" s="458"/>
      <c r="K380" s="459"/>
      <c r="L380" s="447"/>
      <c r="M380" s="448"/>
      <c r="N380" s="448"/>
      <c r="O380" s="448"/>
      <c r="P380" s="448"/>
      <c r="Q380" s="449"/>
      <c r="R380" s="457"/>
      <c r="S380" s="458"/>
      <c r="T380" s="467"/>
      <c r="U380" s="487"/>
      <c r="V380" s="488"/>
      <c r="W380" s="489"/>
      <c r="X380" s="450"/>
      <c r="Y380" s="451"/>
      <c r="Z380" s="451"/>
      <c r="AA380" s="451"/>
      <c r="AB380" s="451"/>
      <c r="AC380" s="452"/>
      <c r="AD380" s="118"/>
      <c r="AU380" s="453"/>
      <c r="AV380" s="346"/>
    </row>
    <row r="381" spans="3:48" ht="10.9" customHeight="1">
      <c r="C381" s="352"/>
      <c r="D381" s="355"/>
      <c r="E381" s="358"/>
      <c r="F381" s="358"/>
      <c r="G381" s="352"/>
      <c r="H381" s="358"/>
      <c r="I381" s="457"/>
      <c r="J381" s="458"/>
      <c r="K381" s="459"/>
      <c r="L381" s="447"/>
      <c r="M381" s="448"/>
      <c r="N381" s="448"/>
      <c r="O381" s="448"/>
      <c r="P381" s="448"/>
      <c r="Q381" s="449"/>
      <c r="R381" s="457"/>
      <c r="S381" s="458"/>
      <c r="T381" s="467"/>
      <c r="U381" s="487"/>
      <c r="V381" s="488"/>
      <c r="W381" s="489"/>
      <c r="X381" s="450"/>
      <c r="Y381" s="451"/>
      <c r="Z381" s="451"/>
      <c r="AA381" s="451"/>
      <c r="AB381" s="451"/>
      <c r="AC381" s="452"/>
      <c r="AD381" s="118"/>
      <c r="AU381" s="453"/>
      <c r="AV381" s="346"/>
    </row>
    <row r="382" spans="3:48" ht="10.9" customHeight="1">
      <c r="C382" s="353"/>
      <c r="D382" s="356"/>
      <c r="E382" s="359"/>
      <c r="F382" s="359"/>
      <c r="G382" s="353"/>
      <c r="H382" s="359"/>
      <c r="I382" s="480"/>
      <c r="J382" s="481"/>
      <c r="K382" s="482"/>
      <c r="L382" s="447"/>
      <c r="M382" s="448"/>
      <c r="N382" s="448"/>
      <c r="O382" s="448"/>
      <c r="P382" s="448"/>
      <c r="Q382" s="449"/>
      <c r="R382" s="480"/>
      <c r="S382" s="481"/>
      <c r="T382" s="483"/>
      <c r="U382" s="490"/>
      <c r="V382" s="491"/>
      <c r="W382" s="492"/>
      <c r="X382" s="450"/>
      <c r="Y382" s="451"/>
      <c r="Z382" s="451"/>
      <c r="AA382" s="451"/>
      <c r="AB382" s="451"/>
      <c r="AC382" s="452"/>
      <c r="AD382" s="118"/>
      <c r="AU382" s="453"/>
      <c r="AV382" s="346"/>
    </row>
    <row r="383" spans="3:48" ht="10.9" customHeight="1">
      <c r="C383" s="351">
        <v>5</v>
      </c>
      <c r="D383" s="354" t="s">
        <v>9</v>
      </c>
      <c r="E383" s="357">
        <v>18</v>
      </c>
      <c r="F383" s="357" t="s">
        <v>10</v>
      </c>
      <c r="G383" s="351" t="s">
        <v>24</v>
      </c>
      <c r="H383" s="357"/>
      <c r="I383" s="454"/>
      <c r="J383" s="455"/>
      <c r="K383" s="456"/>
      <c r="L383" s="447">
        <f t="shared" ref="L383" si="86">IF(AND(I383="△",AU383="●"),2+ROUNDDOWN(($K$246-100)/100,0)*2,0)</f>
        <v>0</v>
      </c>
      <c r="M383" s="448"/>
      <c r="N383" s="448"/>
      <c r="O383" s="448"/>
      <c r="P383" s="448"/>
      <c r="Q383" s="449"/>
      <c r="R383" s="454"/>
      <c r="S383" s="455"/>
      <c r="T383" s="466"/>
      <c r="U383" s="484">
        <f t="shared" ref="U383" si="87">IF(R383="①",$AL$192,IF(R383="②",$AL$223,0))</f>
        <v>0</v>
      </c>
      <c r="V383" s="485"/>
      <c r="W383" s="486"/>
      <c r="X383" s="450">
        <f t="shared" ref="X383" si="88">IF(I383="○",L383,ROUNDUP(L383*U383,1))</f>
        <v>0</v>
      </c>
      <c r="Y383" s="451"/>
      <c r="Z383" s="451"/>
      <c r="AA383" s="451"/>
      <c r="AB383" s="451"/>
      <c r="AC383" s="452"/>
      <c r="AD383" s="118"/>
      <c r="AU383" s="453" t="str">
        <f t="shared" ref="AU383" si="89">IF(OR(I383="×",AU387="×"),"×","●")</f>
        <v>●</v>
      </c>
      <c r="AV383" s="346">
        <f t="shared" ref="AV383" si="90">IF(AU383="●",IF(I383="定","-",I383),"-")</f>
        <v>0</v>
      </c>
    </row>
    <row r="384" spans="3:48" ht="10.9" customHeight="1">
      <c r="C384" s="352"/>
      <c r="D384" s="355"/>
      <c r="E384" s="358"/>
      <c r="F384" s="358"/>
      <c r="G384" s="352"/>
      <c r="H384" s="358"/>
      <c r="I384" s="457"/>
      <c r="J384" s="458"/>
      <c r="K384" s="459"/>
      <c r="L384" s="447"/>
      <c r="M384" s="448"/>
      <c r="N384" s="448"/>
      <c r="O384" s="448"/>
      <c r="P384" s="448"/>
      <c r="Q384" s="449"/>
      <c r="R384" s="457"/>
      <c r="S384" s="458"/>
      <c r="T384" s="467"/>
      <c r="U384" s="487"/>
      <c r="V384" s="488"/>
      <c r="W384" s="489"/>
      <c r="X384" s="450"/>
      <c r="Y384" s="451"/>
      <c r="Z384" s="451"/>
      <c r="AA384" s="451"/>
      <c r="AB384" s="451"/>
      <c r="AC384" s="452"/>
      <c r="AD384" s="118"/>
      <c r="AU384" s="453"/>
      <c r="AV384" s="346"/>
    </row>
    <row r="385" spans="3:48" ht="10.9" customHeight="1">
      <c r="C385" s="352"/>
      <c r="D385" s="355"/>
      <c r="E385" s="358"/>
      <c r="F385" s="358"/>
      <c r="G385" s="352"/>
      <c r="H385" s="358"/>
      <c r="I385" s="457"/>
      <c r="J385" s="458"/>
      <c r="K385" s="459"/>
      <c r="L385" s="447"/>
      <c r="M385" s="448"/>
      <c r="N385" s="448"/>
      <c r="O385" s="448"/>
      <c r="P385" s="448"/>
      <c r="Q385" s="449"/>
      <c r="R385" s="457"/>
      <c r="S385" s="458"/>
      <c r="T385" s="467"/>
      <c r="U385" s="487"/>
      <c r="V385" s="488"/>
      <c r="W385" s="489"/>
      <c r="X385" s="450"/>
      <c r="Y385" s="451"/>
      <c r="Z385" s="451"/>
      <c r="AA385" s="451"/>
      <c r="AB385" s="451"/>
      <c r="AC385" s="452"/>
      <c r="AD385" s="118"/>
      <c r="AU385" s="453"/>
      <c r="AV385" s="346"/>
    </row>
    <row r="386" spans="3:48" ht="10.9" customHeight="1">
      <c r="C386" s="353"/>
      <c r="D386" s="356"/>
      <c r="E386" s="359"/>
      <c r="F386" s="359"/>
      <c r="G386" s="353"/>
      <c r="H386" s="359"/>
      <c r="I386" s="480"/>
      <c r="J386" s="481"/>
      <c r="K386" s="482"/>
      <c r="L386" s="447"/>
      <c r="M386" s="448"/>
      <c r="N386" s="448"/>
      <c r="O386" s="448"/>
      <c r="P386" s="448"/>
      <c r="Q386" s="449"/>
      <c r="R386" s="480"/>
      <c r="S386" s="481"/>
      <c r="T386" s="483"/>
      <c r="U386" s="490"/>
      <c r="V386" s="491"/>
      <c r="W386" s="492"/>
      <c r="X386" s="450"/>
      <c r="Y386" s="451"/>
      <c r="Z386" s="451"/>
      <c r="AA386" s="451"/>
      <c r="AB386" s="451"/>
      <c r="AC386" s="452"/>
      <c r="AD386" s="118"/>
      <c r="AU386" s="453"/>
      <c r="AV386" s="346"/>
    </row>
    <row r="387" spans="3:48" ht="10.9" customHeight="1">
      <c r="C387" s="351">
        <v>5</v>
      </c>
      <c r="D387" s="354" t="s">
        <v>9</v>
      </c>
      <c r="E387" s="357">
        <v>19</v>
      </c>
      <c r="F387" s="357" t="s">
        <v>10</v>
      </c>
      <c r="G387" s="351" t="s">
        <v>25</v>
      </c>
      <c r="H387" s="357"/>
      <c r="I387" s="454"/>
      <c r="J387" s="455"/>
      <c r="K387" s="456"/>
      <c r="L387" s="447">
        <f t="shared" ref="L387" si="91">IF(AND(I387="△",AU387="●"),2+ROUNDDOWN(($K$246-100)/100,0)*2,0)</f>
        <v>0</v>
      </c>
      <c r="M387" s="448"/>
      <c r="N387" s="448"/>
      <c r="O387" s="448"/>
      <c r="P387" s="448"/>
      <c r="Q387" s="449"/>
      <c r="R387" s="454"/>
      <c r="S387" s="455"/>
      <c r="T387" s="466"/>
      <c r="U387" s="484">
        <f t="shared" ref="U387" si="92">IF(R387="①",$AL$192,IF(R387="②",$AL$223,0))</f>
        <v>0</v>
      </c>
      <c r="V387" s="485"/>
      <c r="W387" s="486"/>
      <c r="X387" s="450">
        <f t="shared" ref="X387" si="93">IF(I387="○",L387,ROUNDUP(L387*U387,1))</f>
        <v>0</v>
      </c>
      <c r="Y387" s="451"/>
      <c r="Z387" s="451"/>
      <c r="AA387" s="451"/>
      <c r="AB387" s="451"/>
      <c r="AC387" s="452"/>
      <c r="AD387" s="118"/>
      <c r="AU387" s="453" t="str">
        <f t="shared" ref="AU387" si="94">IF(OR(I387="×",AU391="×"),"×","●")</f>
        <v>●</v>
      </c>
      <c r="AV387" s="346">
        <f t="shared" ref="AV387" si="95">IF(AU387="●",IF(I387="定","-",I387),"-")</f>
        <v>0</v>
      </c>
    </row>
    <row r="388" spans="3:48" ht="10.9" customHeight="1">
      <c r="C388" s="352"/>
      <c r="D388" s="355"/>
      <c r="E388" s="358"/>
      <c r="F388" s="358"/>
      <c r="G388" s="352"/>
      <c r="H388" s="358"/>
      <c r="I388" s="457"/>
      <c r="J388" s="458"/>
      <c r="K388" s="459"/>
      <c r="L388" s="447"/>
      <c r="M388" s="448"/>
      <c r="N388" s="448"/>
      <c r="O388" s="448"/>
      <c r="P388" s="448"/>
      <c r="Q388" s="449"/>
      <c r="R388" s="457"/>
      <c r="S388" s="458"/>
      <c r="T388" s="467"/>
      <c r="U388" s="487"/>
      <c r="V388" s="488"/>
      <c r="W388" s="489"/>
      <c r="X388" s="450"/>
      <c r="Y388" s="451"/>
      <c r="Z388" s="451"/>
      <c r="AA388" s="451"/>
      <c r="AB388" s="451"/>
      <c r="AC388" s="452"/>
      <c r="AD388" s="118"/>
      <c r="AU388" s="453"/>
      <c r="AV388" s="346"/>
    </row>
    <row r="389" spans="3:48" ht="10.9" customHeight="1">
      <c r="C389" s="352"/>
      <c r="D389" s="355"/>
      <c r="E389" s="358"/>
      <c r="F389" s="358"/>
      <c r="G389" s="352"/>
      <c r="H389" s="358"/>
      <c r="I389" s="457"/>
      <c r="J389" s="458"/>
      <c r="K389" s="459"/>
      <c r="L389" s="447"/>
      <c r="M389" s="448"/>
      <c r="N389" s="448"/>
      <c r="O389" s="448"/>
      <c r="P389" s="448"/>
      <c r="Q389" s="449"/>
      <c r="R389" s="457"/>
      <c r="S389" s="458"/>
      <c r="T389" s="467"/>
      <c r="U389" s="487"/>
      <c r="V389" s="488"/>
      <c r="W389" s="489"/>
      <c r="X389" s="450"/>
      <c r="Y389" s="451"/>
      <c r="Z389" s="451"/>
      <c r="AA389" s="451"/>
      <c r="AB389" s="451"/>
      <c r="AC389" s="452"/>
      <c r="AD389" s="118"/>
      <c r="AU389" s="453"/>
      <c r="AV389" s="346"/>
    </row>
    <row r="390" spans="3:48" ht="10.9" customHeight="1">
      <c r="C390" s="353"/>
      <c r="D390" s="356"/>
      <c r="E390" s="359"/>
      <c r="F390" s="359"/>
      <c r="G390" s="353"/>
      <c r="H390" s="359"/>
      <c r="I390" s="480"/>
      <c r="J390" s="481"/>
      <c r="K390" s="482"/>
      <c r="L390" s="447"/>
      <c r="M390" s="448"/>
      <c r="N390" s="448"/>
      <c r="O390" s="448"/>
      <c r="P390" s="448"/>
      <c r="Q390" s="449"/>
      <c r="R390" s="480"/>
      <c r="S390" s="481"/>
      <c r="T390" s="483"/>
      <c r="U390" s="490"/>
      <c r="V390" s="491"/>
      <c r="W390" s="492"/>
      <c r="X390" s="450"/>
      <c r="Y390" s="451"/>
      <c r="Z390" s="451"/>
      <c r="AA390" s="451"/>
      <c r="AB390" s="451"/>
      <c r="AC390" s="452"/>
      <c r="AD390" s="118"/>
      <c r="AU390" s="453"/>
      <c r="AV390" s="346"/>
    </row>
    <row r="391" spans="3:48" ht="10.9" customHeight="1">
      <c r="C391" s="351">
        <v>5</v>
      </c>
      <c r="D391" s="354" t="s">
        <v>9</v>
      </c>
      <c r="E391" s="357">
        <v>20</v>
      </c>
      <c r="F391" s="357" t="s">
        <v>10</v>
      </c>
      <c r="G391" s="351" t="s">
        <v>19</v>
      </c>
      <c r="H391" s="357"/>
      <c r="I391" s="454"/>
      <c r="J391" s="455"/>
      <c r="K391" s="456"/>
      <c r="L391" s="447">
        <f t="shared" ref="L391" si="96">IF(AND(I391="△",AU391="●"),2+ROUNDDOWN(($K$246-100)/100,0)*2,0)</f>
        <v>0</v>
      </c>
      <c r="M391" s="448"/>
      <c r="N391" s="448"/>
      <c r="O391" s="448"/>
      <c r="P391" s="448"/>
      <c r="Q391" s="449"/>
      <c r="R391" s="454"/>
      <c r="S391" s="455"/>
      <c r="T391" s="466"/>
      <c r="U391" s="484">
        <f t="shared" ref="U391" si="97">IF(R391="①",$AL$192,IF(R391="②",$AL$223,0))</f>
        <v>0</v>
      </c>
      <c r="V391" s="485"/>
      <c r="W391" s="486"/>
      <c r="X391" s="450">
        <f t="shared" ref="X391" si="98">IF(I391="○",L391,ROUNDUP(L391*U391,1))</f>
        <v>0</v>
      </c>
      <c r="Y391" s="451"/>
      <c r="Z391" s="451"/>
      <c r="AA391" s="451"/>
      <c r="AB391" s="451"/>
      <c r="AC391" s="452"/>
      <c r="AD391" s="118"/>
      <c r="AU391" s="453" t="str">
        <f t="shared" ref="AU391" si="99">IF(OR(I391="×",AU395="×"),"×","●")</f>
        <v>●</v>
      </c>
      <c r="AV391" s="346">
        <f t="shared" ref="AV391" si="100">IF(AU391="●",IF(I391="定","-",I391),"-")</f>
        <v>0</v>
      </c>
    </row>
    <row r="392" spans="3:48" ht="10.9" customHeight="1">
      <c r="C392" s="352"/>
      <c r="D392" s="355"/>
      <c r="E392" s="358"/>
      <c r="F392" s="358"/>
      <c r="G392" s="352"/>
      <c r="H392" s="358"/>
      <c r="I392" s="457"/>
      <c r="J392" s="458"/>
      <c r="K392" s="459"/>
      <c r="L392" s="447"/>
      <c r="M392" s="448"/>
      <c r="N392" s="448"/>
      <c r="O392" s="448"/>
      <c r="P392" s="448"/>
      <c r="Q392" s="449"/>
      <c r="R392" s="457"/>
      <c r="S392" s="458"/>
      <c r="T392" s="467"/>
      <c r="U392" s="487"/>
      <c r="V392" s="488"/>
      <c r="W392" s="489"/>
      <c r="X392" s="450"/>
      <c r="Y392" s="451"/>
      <c r="Z392" s="451"/>
      <c r="AA392" s="451"/>
      <c r="AB392" s="451"/>
      <c r="AC392" s="452"/>
      <c r="AD392" s="118"/>
      <c r="AU392" s="453"/>
      <c r="AV392" s="346"/>
    </row>
    <row r="393" spans="3:48" ht="10.9" customHeight="1">
      <c r="C393" s="352"/>
      <c r="D393" s="355"/>
      <c r="E393" s="358"/>
      <c r="F393" s="358"/>
      <c r="G393" s="352"/>
      <c r="H393" s="358"/>
      <c r="I393" s="457"/>
      <c r="J393" s="458"/>
      <c r="K393" s="459"/>
      <c r="L393" s="447"/>
      <c r="M393" s="448"/>
      <c r="N393" s="448"/>
      <c r="O393" s="448"/>
      <c r="P393" s="448"/>
      <c r="Q393" s="449"/>
      <c r="R393" s="457"/>
      <c r="S393" s="458"/>
      <c r="T393" s="467"/>
      <c r="U393" s="487"/>
      <c r="V393" s="488"/>
      <c r="W393" s="489"/>
      <c r="X393" s="450"/>
      <c r="Y393" s="451"/>
      <c r="Z393" s="451"/>
      <c r="AA393" s="451"/>
      <c r="AB393" s="451"/>
      <c r="AC393" s="452"/>
      <c r="AD393" s="118"/>
      <c r="AU393" s="453"/>
      <c r="AV393" s="346"/>
    </row>
    <row r="394" spans="3:48" ht="10.9" customHeight="1">
      <c r="C394" s="353"/>
      <c r="D394" s="356"/>
      <c r="E394" s="359"/>
      <c r="F394" s="359"/>
      <c r="G394" s="353"/>
      <c r="H394" s="359"/>
      <c r="I394" s="480"/>
      <c r="J394" s="481"/>
      <c r="K394" s="482"/>
      <c r="L394" s="447"/>
      <c r="M394" s="448"/>
      <c r="N394" s="448"/>
      <c r="O394" s="448"/>
      <c r="P394" s="448"/>
      <c r="Q394" s="449"/>
      <c r="R394" s="480"/>
      <c r="S394" s="481"/>
      <c r="T394" s="483"/>
      <c r="U394" s="490"/>
      <c r="V394" s="491"/>
      <c r="W394" s="492"/>
      <c r="X394" s="450"/>
      <c r="Y394" s="451"/>
      <c r="Z394" s="451"/>
      <c r="AA394" s="451"/>
      <c r="AB394" s="451"/>
      <c r="AC394" s="452"/>
      <c r="AD394" s="118"/>
      <c r="AU394" s="453"/>
      <c r="AV394" s="346"/>
    </row>
    <row r="395" spans="3:48" ht="10.9" customHeight="1">
      <c r="C395" s="351">
        <v>5</v>
      </c>
      <c r="D395" s="354" t="s">
        <v>9</v>
      </c>
      <c r="E395" s="357">
        <v>21</v>
      </c>
      <c r="F395" s="357" t="s">
        <v>10</v>
      </c>
      <c r="G395" s="351" t="s">
        <v>20</v>
      </c>
      <c r="H395" s="357"/>
      <c r="I395" s="454"/>
      <c r="J395" s="455"/>
      <c r="K395" s="456"/>
      <c r="L395" s="447">
        <f t="shared" ref="L395" si="101">IF(AND(I395="△",AU395="●"),2+ROUNDDOWN(($K$246-100)/100,0)*2,0)</f>
        <v>0</v>
      </c>
      <c r="M395" s="448"/>
      <c r="N395" s="448"/>
      <c r="O395" s="448"/>
      <c r="P395" s="448"/>
      <c r="Q395" s="449"/>
      <c r="R395" s="454"/>
      <c r="S395" s="455"/>
      <c r="T395" s="466"/>
      <c r="U395" s="484">
        <f t="shared" ref="U395" si="102">IF(R395="①",$AL$192,IF(R395="②",$AL$223,0))</f>
        <v>0</v>
      </c>
      <c r="V395" s="485"/>
      <c r="W395" s="486"/>
      <c r="X395" s="450">
        <f t="shared" ref="X395" si="103">IF(I395="○",L395,ROUNDUP(L395*U395,1))</f>
        <v>0</v>
      </c>
      <c r="Y395" s="451"/>
      <c r="Z395" s="451"/>
      <c r="AA395" s="451"/>
      <c r="AB395" s="451"/>
      <c r="AC395" s="452"/>
      <c r="AD395" s="118"/>
      <c r="AU395" s="453" t="str">
        <f t="shared" ref="AU395" si="104">IF(OR(I395="×",AU399="×"),"×","●")</f>
        <v>●</v>
      </c>
      <c r="AV395" s="346">
        <f t="shared" ref="AV395" si="105">IF(AU395="●",IF(I395="定","-",I395),"-")</f>
        <v>0</v>
      </c>
    </row>
    <row r="396" spans="3:48" ht="10.9" customHeight="1">
      <c r="C396" s="352"/>
      <c r="D396" s="355"/>
      <c r="E396" s="358"/>
      <c r="F396" s="358"/>
      <c r="G396" s="352"/>
      <c r="H396" s="358"/>
      <c r="I396" s="457"/>
      <c r="J396" s="458"/>
      <c r="K396" s="459"/>
      <c r="L396" s="447"/>
      <c r="M396" s="448"/>
      <c r="N396" s="448"/>
      <c r="O396" s="448"/>
      <c r="P396" s="448"/>
      <c r="Q396" s="449"/>
      <c r="R396" s="457"/>
      <c r="S396" s="458"/>
      <c r="T396" s="467"/>
      <c r="U396" s="487"/>
      <c r="V396" s="488"/>
      <c r="W396" s="489"/>
      <c r="X396" s="450"/>
      <c r="Y396" s="451"/>
      <c r="Z396" s="451"/>
      <c r="AA396" s="451"/>
      <c r="AB396" s="451"/>
      <c r="AC396" s="452"/>
      <c r="AD396" s="118"/>
      <c r="AU396" s="453"/>
      <c r="AV396" s="346"/>
    </row>
    <row r="397" spans="3:48" ht="10.9" customHeight="1">
      <c r="C397" s="352"/>
      <c r="D397" s="355"/>
      <c r="E397" s="358"/>
      <c r="F397" s="358"/>
      <c r="G397" s="352"/>
      <c r="H397" s="358"/>
      <c r="I397" s="457"/>
      <c r="J397" s="458"/>
      <c r="K397" s="459"/>
      <c r="L397" s="447"/>
      <c r="M397" s="448"/>
      <c r="N397" s="448"/>
      <c r="O397" s="448"/>
      <c r="P397" s="448"/>
      <c r="Q397" s="449"/>
      <c r="R397" s="457"/>
      <c r="S397" s="458"/>
      <c r="T397" s="467"/>
      <c r="U397" s="487"/>
      <c r="V397" s="488"/>
      <c r="W397" s="489"/>
      <c r="X397" s="450"/>
      <c r="Y397" s="451"/>
      <c r="Z397" s="451"/>
      <c r="AA397" s="451"/>
      <c r="AB397" s="451"/>
      <c r="AC397" s="452"/>
      <c r="AD397" s="118"/>
      <c r="AU397" s="453"/>
      <c r="AV397" s="346"/>
    </row>
    <row r="398" spans="3:48" ht="10.9" customHeight="1">
      <c r="C398" s="353"/>
      <c r="D398" s="356"/>
      <c r="E398" s="359"/>
      <c r="F398" s="359"/>
      <c r="G398" s="353"/>
      <c r="H398" s="359"/>
      <c r="I398" s="480"/>
      <c r="J398" s="481"/>
      <c r="K398" s="482"/>
      <c r="L398" s="447"/>
      <c r="M398" s="448"/>
      <c r="N398" s="448"/>
      <c r="O398" s="448"/>
      <c r="P398" s="448"/>
      <c r="Q398" s="449"/>
      <c r="R398" s="480"/>
      <c r="S398" s="481"/>
      <c r="T398" s="483"/>
      <c r="U398" s="490"/>
      <c r="V398" s="491"/>
      <c r="W398" s="492"/>
      <c r="X398" s="450"/>
      <c r="Y398" s="451"/>
      <c r="Z398" s="451"/>
      <c r="AA398" s="451"/>
      <c r="AB398" s="451"/>
      <c r="AC398" s="452"/>
      <c r="AD398" s="118"/>
      <c r="AU398" s="453"/>
      <c r="AV398" s="346"/>
    </row>
    <row r="399" spans="3:48" ht="10.9" customHeight="1">
      <c r="C399" s="478">
        <v>5</v>
      </c>
      <c r="D399" s="479" t="s">
        <v>9</v>
      </c>
      <c r="E399" s="439">
        <v>22</v>
      </c>
      <c r="F399" s="439" t="s">
        <v>10</v>
      </c>
      <c r="G399" s="478" t="s">
        <v>21</v>
      </c>
      <c r="H399" s="439"/>
      <c r="I399" s="454"/>
      <c r="J399" s="455"/>
      <c r="K399" s="456"/>
      <c r="L399" s="447">
        <f>IF(OR(I399="○",I399="△"),IF(AU399="●",2+ROUNDDOWN(($K$246-100)/100,0)*2,0),0)</f>
        <v>0</v>
      </c>
      <c r="M399" s="448"/>
      <c r="N399" s="448"/>
      <c r="O399" s="448"/>
      <c r="P399" s="448"/>
      <c r="Q399" s="449"/>
      <c r="R399" s="454"/>
      <c r="S399" s="455"/>
      <c r="T399" s="466"/>
      <c r="U399" s="484">
        <f t="shared" ref="U399" si="106">IF(R399="①",$AL$192,IF(R399="②",$AL$223,0))</f>
        <v>0</v>
      </c>
      <c r="V399" s="485"/>
      <c r="W399" s="486"/>
      <c r="X399" s="450">
        <f t="shared" ref="X399" si="107">IF(I399="○",L399,ROUNDUP(L399*U399,1))</f>
        <v>0</v>
      </c>
      <c r="Y399" s="451"/>
      <c r="Z399" s="451"/>
      <c r="AA399" s="451"/>
      <c r="AB399" s="451"/>
      <c r="AC399" s="452"/>
      <c r="AD399" s="118"/>
      <c r="AU399" s="453" t="str">
        <f t="shared" ref="AU399" si="108">IF(OR(I399="×",AU403="×"),"×","●")</f>
        <v>●</v>
      </c>
      <c r="AV399" s="346">
        <f t="shared" ref="AV399" si="109">IF(AU399="●",IF(I399="定","-",I399),"-")</f>
        <v>0</v>
      </c>
    </row>
    <row r="400" spans="3:48" ht="10.9" customHeight="1">
      <c r="C400" s="434"/>
      <c r="D400" s="437"/>
      <c r="E400" s="440"/>
      <c r="F400" s="440"/>
      <c r="G400" s="434"/>
      <c r="H400" s="440"/>
      <c r="I400" s="457"/>
      <c r="J400" s="458"/>
      <c r="K400" s="459"/>
      <c r="L400" s="447"/>
      <c r="M400" s="448"/>
      <c r="N400" s="448"/>
      <c r="O400" s="448"/>
      <c r="P400" s="448"/>
      <c r="Q400" s="449"/>
      <c r="R400" s="457"/>
      <c r="S400" s="458"/>
      <c r="T400" s="467"/>
      <c r="U400" s="487"/>
      <c r="V400" s="488"/>
      <c r="W400" s="489"/>
      <c r="X400" s="450"/>
      <c r="Y400" s="451"/>
      <c r="Z400" s="451"/>
      <c r="AA400" s="451"/>
      <c r="AB400" s="451"/>
      <c r="AC400" s="452"/>
      <c r="AD400" s="118"/>
      <c r="AU400" s="453"/>
      <c r="AV400" s="346"/>
    </row>
    <row r="401" spans="3:48" ht="10.9" customHeight="1">
      <c r="C401" s="434"/>
      <c r="D401" s="437"/>
      <c r="E401" s="440"/>
      <c r="F401" s="440"/>
      <c r="G401" s="434"/>
      <c r="H401" s="440"/>
      <c r="I401" s="457"/>
      <c r="J401" s="458"/>
      <c r="K401" s="459"/>
      <c r="L401" s="447"/>
      <c r="M401" s="448"/>
      <c r="N401" s="448"/>
      <c r="O401" s="448"/>
      <c r="P401" s="448"/>
      <c r="Q401" s="449"/>
      <c r="R401" s="457"/>
      <c r="S401" s="458"/>
      <c r="T401" s="467"/>
      <c r="U401" s="487"/>
      <c r="V401" s="488"/>
      <c r="W401" s="489"/>
      <c r="X401" s="450"/>
      <c r="Y401" s="451"/>
      <c r="Z401" s="451"/>
      <c r="AA401" s="451"/>
      <c r="AB401" s="451"/>
      <c r="AC401" s="452"/>
      <c r="AD401" s="118"/>
      <c r="AU401" s="453"/>
      <c r="AV401" s="346"/>
    </row>
    <row r="402" spans="3:48" ht="10.9" customHeight="1">
      <c r="C402" s="444"/>
      <c r="D402" s="445"/>
      <c r="E402" s="446"/>
      <c r="F402" s="446"/>
      <c r="G402" s="444"/>
      <c r="H402" s="446"/>
      <c r="I402" s="480"/>
      <c r="J402" s="481"/>
      <c r="K402" s="482"/>
      <c r="L402" s="447"/>
      <c r="M402" s="448"/>
      <c r="N402" s="448"/>
      <c r="O402" s="448"/>
      <c r="P402" s="448"/>
      <c r="Q402" s="449"/>
      <c r="R402" s="480"/>
      <c r="S402" s="481"/>
      <c r="T402" s="483"/>
      <c r="U402" s="490"/>
      <c r="V402" s="491"/>
      <c r="W402" s="492"/>
      <c r="X402" s="450"/>
      <c r="Y402" s="451"/>
      <c r="Z402" s="451"/>
      <c r="AA402" s="451"/>
      <c r="AB402" s="451"/>
      <c r="AC402" s="452"/>
      <c r="AD402" s="118"/>
      <c r="AU402" s="453"/>
      <c r="AV402" s="346"/>
    </row>
    <row r="403" spans="3:48" ht="10.9" customHeight="1">
      <c r="C403" s="478">
        <v>5</v>
      </c>
      <c r="D403" s="479" t="s">
        <v>9</v>
      </c>
      <c r="E403" s="439">
        <v>23</v>
      </c>
      <c r="F403" s="439" t="s">
        <v>10</v>
      </c>
      <c r="G403" s="478" t="s">
        <v>22</v>
      </c>
      <c r="H403" s="439"/>
      <c r="I403" s="454"/>
      <c r="J403" s="455"/>
      <c r="K403" s="456"/>
      <c r="L403" s="447">
        <f>IF(OR(I403="○",I403="△"),IF(AU403="●",2+ROUNDDOWN(($K$246-100)/100,0)*2,0),0)</f>
        <v>0</v>
      </c>
      <c r="M403" s="448"/>
      <c r="N403" s="448"/>
      <c r="O403" s="448"/>
      <c r="P403" s="448"/>
      <c r="Q403" s="449"/>
      <c r="R403" s="454"/>
      <c r="S403" s="455"/>
      <c r="T403" s="466"/>
      <c r="U403" s="484">
        <f t="shared" ref="U403" si="110">IF(R403="①",$AL$192,IF(R403="②",$AL$223,0))</f>
        <v>0</v>
      </c>
      <c r="V403" s="485"/>
      <c r="W403" s="486"/>
      <c r="X403" s="450">
        <f t="shared" ref="X403" si="111">IF(I403="○",L403,ROUNDUP(L403*U403,1))</f>
        <v>0</v>
      </c>
      <c r="Y403" s="451"/>
      <c r="Z403" s="451"/>
      <c r="AA403" s="451"/>
      <c r="AB403" s="451"/>
      <c r="AC403" s="452"/>
      <c r="AD403" s="118"/>
      <c r="AU403" s="453" t="str">
        <f t="shared" ref="AU403" si="112">IF(OR(I403="×",AU407="×"),"×","●")</f>
        <v>●</v>
      </c>
      <c r="AV403" s="346">
        <f t="shared" ref="AV403" si="113">IF(AU403="●",IF(I403="定","-",I403),"-")</f>
        <v>0</v>
      </c>
    </row>
    <row r="404" spans="3:48" ht="10.9" customHeight="1">
      <c r="C404" s="434"/>
      <c r="D404" s="437"/>
      <c r="E404" s="440"/>
      <c r="F404" s="440"/>
      <c r="G404" s="434"/>
      <c r="H404" s="440"/>
      <c r="I404" s="457"/>
      <c r="J404" s="458"/>
      <c r="K404" s="459"/>
      <c r="L404" s="447"/>
      <c r="M404" s="448"/>
      <c r="N404" s="448"/>
      <c r="O404" s="448"/>
      <c r="P404" s="448"/>
      <c r="Q404" s="449"/>
      <c r="R404" s="457"/>
      <c r="S404" s="458"/>
      <c r="T404" s="467"/>
      <c r="U404" s="487"/>
      <c r="V404" s="488"/>
      <c r="W404" s="489"/>
      <c r="X404" s="450"/>
      <c r="Y404" s="451"/>
      <c r="Z404" s="451"/>
      <c r="AA404" s="451"/>
      <c r="AB404" s="451"/>
      <c r="AC404" s="452"/>
      <c r="AD404" s="118"/>
      <c r="AU404" s="453"/>
      <c r="AV404" s="346"/>
    </row>
    <row r="405" spans="3:48" ht="10.9" customHeight="1">
      <c r="C405" s="434"/>
      <c r="D405" s="437"/>
      <c r="E405" s="440"/>
      <c r="F405" s="440"/>
      <c r="G405" s="434"/>
      <c r="H405" s="440"/>
      <c r="I405" s="457"/>
      <c r="J405" s="458"/>
      <c r="K405" s="459"/>
      <c r="L405" s="447"/>
      <c r="M405" s="448"/>
      <c r="N405" s="448"/>
      <c r="O405" s="448"/>
      <c r="P405" s="448"/>
      <c r="Q405" s="449"/>
      <c r="R405" s="457"/>
      <c r="S405" s="458"/>
      <c r="T405" s="467"/>
      <c r="U405" s="487"/>
      <c r="V405" s="488"/>
      <c r="W405" s="489"/>
      <c r="X405" s="450"/>
      <c r="Y405" s="451"/>
      <c r="Z405" s="451"/>
      <c r="AA405" s="451"/>
      <c r="AB405" s="451"/>
      <c r="AC405" s="452"/>
      <c r="AD405" s="118"/>
      <c r="AU405" s="453"/>
      <c r="AV405" s="346"/>
    </row>
    <row r="406" spans="3:48" ht="10.9" customHeight="1">
      <c r="C406" s="444"/>
      <c r="D406" s="445"/>
      <c r="E406" s="446"/>
      <c r="F406" s="446"/>
      <c r="G406" s="444"/>
      <c r="H406" s="446"/>
      <c r="I406" s="480"/>
      <c r="J406" s="481"/>
      <c r="K406" s="482"/>
      <c r="L406" s="447"/>
      <c r="M406" s="448"/>
      <c r="N406" s="448"/>
      <c r="O406" s="448"/>
      <c r="P406" s="448"/>
      <c r="Q406" s="449"/>
      <c r="R406" s="480"/>
      <c r="S406" s="481"/>
      <c r="T406" s="483"/>
      <c r="U406" s="490"/>
      <c r="V406" s="491"/>
      <c r="W406" s="492"/>
      <c r="X406" s="450"/>
      <c r="Y406" s="451"/>
      <c r="Z406" s="451"/>
      <c r="AA406" s="451"/>
      <c r="AB406" s="451"/>
      <c r="AC406" s="452"/>
      <c r="AD406" s="118"/>
      <c r="AU406" s="453"/>
      <c r="AV406" s="346"/>
    </row>
    <row r="407" spans="3:48" ht="10.9" customHeight="1">
      <c r="C407" s="351">
        <v>5</v>
      </c>
      <c r="D407" s="354" t="s">
        <v>9</v>
      </c>
      <c r="E407" s="357">
        <v>24</v>
      </c>
      <c r="F407" s="357" t="s">
        <v>10</v>
      </c>
      <c r="G407" s="351" t="s">
        <v>23</v>
      </c>
      <c r="H407" s="357"/>
      <c r="I407" s="454"/>
      <c r="J407" s="455"/>
      <c r="K407" s="456"/>
      <c r="L407" s="447">
        <f t="shared" ref="L407" si="114">IF(AND(I407="△",AU407="●"),2+ROUNDDOWN(($K$246-100)/100,0)*2,0)</f>
        <v>0</v>
      </c>
      <c r="M407" s="448"/>
      <c r="N407" s="448"/>
      <c r="O407" s="448"/>
      <c r="P407" s="448"/>
      <c r="Q407" s="449"/>
      <c r="R407" s="454"/>
      <c r="S407" s="455"/>
      <c r="T407" s="466"/>
      <c r="U407" s="484">
        <f t="shared" ref="U407" si="115">IF(R407="①",$AL$192,IF(R407="②",$AL$223,0))</f>
        <v>0</v>
      </c>
      <c r="V407" s="485"/>
      <c r="W407" s="486"/>
      <c r="X407" s="450">
        <f t="shared" ref="X407" si="116">IF(I407="○",L407,ROUNDUP(L407*U407,1))</f>
        <v>0</v>
      </c>
      <c r="Y407" s="451"/>
      <c r="Z407" s="451"/>
      <c r="AA407" s="451"/>
      <c r="AB407" s="451"/>
      <c r="AC407" s="452"/>
      <c r="AD407" s="118"/>
      <c r="AU407" s="453" t="str">
        <f t="shared" ref="AU407" si="117">IF(OR(I407="×",AU411="×"),"×","●")</f>
        <v>●</v>
      </c>
      <c r="AV407" s="346">
        <f t="shared" ref="AV407" si="118">IF(AU407="●",IF(I407="定","-",I407),"-")</f>
        <v>0</v>
      </c>
    </row>
    <row r="408" spans="3:48" ht="10.9" customHeight="1">
      <c r="C408" s="352"/>
      <c r="D408" s="355"/>
      <c r="E408" s="358"/>
      <c r="F408" s="358"/>
      <c r="G408" s="352"/>
      <c r="H408" s="358"/>
      <c r="I408" s="457"/>
      <c r="J408" s="458"/>
      <c r="K408" s="459"/>
      <c r="L408" s="447"/>
      <c r="M408" s="448"/>
      <c r="N408" s="448"/>
      <c r="O408" s="448"/>
      <c r="P408" s="448"/>
      <c r="Q408" s="449"/>
      <c r="R408" s="457"/>
      <c r="S408" s="458"/>
      <c r="T408" s="467"/>
      <c r="U408" s="487"/>
      <c r="V408" s="488"/>
      <c r="W408" s="489"/>
      <c r="X408" s="450"/>
      <c r="Y408" s="451"/>
      <c r="Z408" s="451"/>
      <c r="AA408" s="451"/>
      <c r="AB408" s="451"/>
      <c r="AC408" s="452"/>
      <c r="AD408" s="118"/>
      <c r="AU408" s="453"/>
      <c r="AV408" s="346"/>
    </row>
    <row r="409" spans="3:48" ht="10.9" customHeight="1">
      <c r="C409" s="352"/>
      <c r="D409" s="355"/>
      <c r="E409" s="358"/>
      <c r="F409" s="358"/>
      <c r="G409" s="352"/>
      <c r="H409" s="358"/>
      <c r="I409" s="457"/>
      <c r="J409" s="458"/>
      <c r="K409" s="459"/>
      <c r="L409" s="447"/>
      <c r="M409" s="448"/>
      <c r="N409" s="448"/>
      <c r="O409" s="448"/>
      <c r="P409" s="448"/>
      <c r="Q409" s="449"/>
      <c r="R409" s="457"/>
      <c r="S409" s="458"/>
      <c r="T409" s="467"/>
      <c r="U409" s="487"/>
      <c r="V409" s="488"/>
      <c r="W409" s="489"/>
      <c r="X409" s="450"/>
      <c r="Y409" s="451"/>
      <c r="Z409" s="451"/>
      <c r="AA409" s="451"/>
      <c r="AB409" s="451"/>
      <c r="AC409" s="452"/>
      <c r="AD409" s="118"/>
      <c r="AU409" s="453"/>
      <c r="AV409" s="346"/>
    </row>
    <row r="410" spans="3:48" ht="10.9" customHeight="1">
      <c r="C410" s="353"/>
      <c r="D410" s="356"/>
      <c r="E410" s="359"/>
      <c r="F410" s="359"/>
      <c r="G410" s="353"/>
      <c r="H410" s="359"/>
      <c r="I410" s="480"/>
      <c r="J410" s="481"/>
      <c r="K410" s="482"/>
      <c r="L410" s="447"/>
      <c r="M410" s="448"/>
      <c r="N410" s="448"/>
      <c r="O410" s="448"/>
      <c r="P410" s="448"/>
      <c r="Q410" s="449"/>
      <c r="R410" s="480"/>
      <c r="S410" s="481"/>
      <c r="T410" s="483"/>
      <c r="U410" s="490"/>
      <c r="V410" s="491"/>
      <c r="W410" s="492"/>
      <c r="X410" s="450"/>
      <c r="Y410" s="451"/>
      <c r="Z410" s="451"/>
      <c r="AA410" s="451"/>
      <c r="AB410" s="451"/>
      <c r="AC410" s="452"/>
      <c r="AD410" s="118"/>
      <c r="AU410" s="453"/>
      <c r="AV410" s="346"/>
    </row>
    <row r="411" spans="3:48" ht="10.9" customHeight="1">
      <c r="C411" s="351">
        <v>5</v>
      </c>
      <c r="D411" s="354" t="s">
        <v>9</v>
      </c>
      <c r="E411" s="357">
        <v>25</v>
      </c>
      <c r="F411" s="357" t="s">
        <v>10</v>
      </c>
      <c r="G411" s="351" t="s">
        <v>24</v>
      </c>
      <c r="H411" s="357"/>
      <c r="I411" s="454"/>
      <c r="J411" s="455"/>
      <c r="K411" s="456"/>
      <c r="L411" s="447">
        <f t="shared" ref="L411" si="119">IF(AND(I411="△",AU411="●"),2+ROUNDDOWN(($K$246-100)/100,0)*2,0)</f>
        <v>0</v>
      </c>
      <c r="M411" s="448"/>
      <c r="N411" s="448"/>
      <c r="O411" s="448"/>
      <c r="P411" s="448"/>
      <c r="Q411" s="449"/>
      <c r="R411" s="454"/>
      <c r="S411" s="455"/>
      <c r="T411" s="466"/>
      <c r="U411" s="484">
        <f t="shared" ref="U411" si="120">IF(R411="①",$AL$192,IF(R411="②",$AL$223,0))</f>
        <v>0</v>
      </c>
      <c r="V411" s="485"/>
      <c r="W411" s="486"/>
      <c r="X411" s="450">
        <f t="shared" ref="X411" si="121">IF(I411="○",L411,ROUNDUP(L411*U411,1))</f>
        <v>0</v>
      </c>
      <c r="Y411" s="451"/>
      <c r="Z411" s="451"/>
      <c r="AA411" s="451"/>
      <c r="AB411" s="451"/>
      <c r="AC411" s="452"/>
      <c r="AD411" s="118"/>
      <c r="AU411" s="453" t="str">
        <f t="shared" ref="AU411" si="122">IF(OR(I411="×",AU415="×"),"×","●")</f>
        <v>●</v>
      </c>
      <c r="AV411" s="346">
        <f t="shared" ref="AV411" si="123">IF(AU411="●",IF(I411="定","-",I411),"-")</f>
        <v>0</v>
      </c>
    </row>
    <row r="412" spans="3:48" ht="10.9" customHeight="1">
      <c r="C412" s="352"/>
      <c r="D412" s="355"/>
      <c r="E412" s="358"/>
      <c r="F412" s="358"/>
      <c r="G412" s="352"/>
      <c r="H412" s="358"/>
      <c r="I412" s="457"/>
      <c r="J412" s="458"/>
      <c r="K412" s="459"/>
      <c r="L412" s="447"/>
      <c r="M412" s="448"/>
      <c r="N412" s="448"/>
      <c r="O412" s="448"/>
      <c r="P412" s="448"/>
      <c r="Q412" s="449"/>
      <c r="R412" s="457"/>
      <c r="S412" s="458"/>
      <c r="T412" s="467"/>
      <c r="U412" s="487"/>
      <c r="V412" s="488"/>
      <c r="W412" s="489"/>
      <c r="X412" s="450"/>
      <c r="Y412" s="451"/>
      <c r="Z412" s="451"/>
      <c r="AA412" s="451"/>
      <c r="AB412" s="451"/>
      <c r="AC412" s="452"/>
      <c r="AD412" s="118"/>
      <c r="AU412" s="453"/>
      <c r="AV412" s="346"/>
    </row>
    <row r="413" spans="3:48" ht="10.9" customHeight="1">
      <c r="C413" s="352"/>
      <c r="D413" s="355"/>
      <c r="E413" s="358"/>
      <c r="F413" s="358"/>
      <c r="G413" s="352"/>
      <c r="H413" s="358"/>
      <c r="I413" s="457"/>
      <c r="J413" s="458"/>
      <c r="K413" s="459"/>
      <c r="L413" s="447"/>
      <c r="M413" s="448"/>
      <c r="N413" s="448"/>
      <c r="O413" s="448"/>
      <c r="P413" s="448"/>
      <c r="Q413" s="449"/>
      <c r="R413" s="457"/>
      <c r="S413" s="458"/>
      <c r="T413" s="467"/>
      <c r="U413" s="487"/>
      <c r="V413" s="488"/>
      <c r="W413" s="489"/>
      <c r="X413" s="450"/>
      <c r="Y413" s="451"/>
      <c r="Z413" s="451"/>
      <c r="AA413" s="451"/>
      <c r="AB413" s="451"/>
      <c r="AC413" s="452"/>
      <c r="AD413" s="118"/>
      <c r="AU413" s="453"/>
      <c r="AV413" s="346"/>
    </row>
    <row r="414" spans="3:48" ht="10.9" customHeight="1">
      <c r="C414" s="353"/>
      <c r="D414" s="356"/>
      <c r="E414" s="359"/>
      <c r="F414" s="359"/>
      <c r="G414" s="353"/>
      <c r="H414" s="359"/>
      <c r="I414" s="480"/>
      <c r="J414" s="481"/>
      <c r="K414" s="482"/>
      <c r="L414" s="447"/>
      <c r="M414" s="448"/>
      <c r="N414" s="448"/>
      <c r="O414" s="448"/>
      <c r="P414" s="448"/>
      <c r="Q414" s="449"/>
      <c r="R414" s="480"/>
      <c r="S414" s="481"/>
      <c r="T414" s="483"/>
      <c r="U414" s="490"/>
      <c r="V414" s="491"/>
      <c r="W414" s="492"/>
      <c r="X414" s="450"/>
      <c r="Y414" s="451"/>
      <c r="Z414" s="451"/>
      <c r="AA414" s="451"/>
      <c r="AB414" s="451"/>
      <c r="AC414" s="452"/>
      <c r="AD414" s="118"/>
      <c r="AU414" s="453"/>
      <c r="AV414" s="346"/>
    </row>
    <row r="415" spans="3:48" ht="10.9" customHeight="1">
      <c r="C415" s="351">
        <v>5</v>
      </c>
      <c r="D415" s="354" t="s">
        <v>9</v>
      </c>
      <c r="E415" s="357">
        <v>26</v>
      </c>
      <c r="F415" s="357" t="s">
        <v>10</v>
      </c>
      <c r="G415" s="351" t="s">
        <v>25</v>
      </c>
      <c r="H415" s="357"/>
      <c r="I415" s="454"/>
      <c r="J415" s="455"/>
      <c r="K415" s="456"/>
      <c r="L415" s="447">
        <f t="shared" ref="L415" si="124">IF(AND(I415="△",AU415="●"),2+ROUNDDOWN(($K$246-100)/100,0)*2,0)</f>
        <v>0</v>
      </c>
      <c r="M415" s="448"/>
      <c r="N415" s="448"/>
      <c r="O415" s="448"/>
      <c r="P415" s="448"/>
      <c r="Q415" s="449"/>
      <c r="R415" s="454"/>
      <c r="S415" s="455"/>
      <c r="T415" s="466"/>
      <c r="U415" s="484">
        <f t="shared" ref="U415" si="125">IF(R415="①",$AL$192,IF(R415="②",$AL$223,0))</f>
        <v>0</v>
      </c>
      <c r="V415" s="485"/>
      <c r="W415" s="486"/>
      <c r="X415" s="450">
        <f t="shared" ref="X415" si="126">IF(I415="○",L415,ROUNDUP(L415*U415,1))</f>
        <v>0</v>
      </c>
      <c r="Y415" s="451"/>
      <c r="Z415" s="451"/>
      <c r="AA415" s="451"/>
      <c r="AB415" s="451"/>
      <c r="AC415" s="452"/>
      <c r="AD415" s="118"/>
      <c r="AU415" s="453" t="str">
        <f t="shared" ref="AU415" si="127">IF(OR(I415="×",AU419="×"),"×","●")</f>
        <v>●</v>
      </c>
      <c r="AV415" s="346">
        <f t="shared" ref="AV415" si="128">IF(AU415="●",IF(I415="定","-",I415),"-")</f>
        <v>0</v>
      </c>
    </row>
    <row r="416" spans="3:48" ht="10.9" customHeight="1">
      <c r="C416" s="352"/>
      <c r="D416" s="355"/>
      <c r="E416" s="358"/>
      <c r="F416" s="358"/>
      <c r="G416" s="352"/>
      <c r="H416" s="358"/>
      <c r="I416" s="457"/>
      <c r="J416" s="458"/>
      <c r="K416" s="459"/>
      <c r="L416" s="447"/>
      <c r="M416" s="448"/>
      <c r="N416" s="448"/>
      <c r="O416" s="448"/>
      <c r="P416" s="448"/>
      <c r="Q416" s="449"/>
      <c r="R416" s="457"/>
      <c r="S416" s="458"/>
      <c r="T416" s="467"/>
      <c r="U416" s="487"/>
      <c r="V416" s="488"/>
      <c r="W416" s="489"/>
      <c r="X416" s="450"/>
      <c r="Y416" s="451"/>
      <c r="Z416" s="451"/>
      <c r="AA416" s="451"/>
      <c r="AB416" s="451"/>
      <c r="AC416" s="452"/>
      <c r="AD416" s="118"/>
      <c r="AU416" s="453"/>
      <c r="AV416" s="346"/>
    </row>
    <row r="417" spans="3:48" ht="10.9" customHeight="1">
      <c r="C417" s="352"/>
      <c r="D417" s="355"/>
      <c r="E417" s="358"/>
      <c r="F417" s="358"/>
      <c r="G417" s="352"/>
      <c r="H417" s="358"/>
      <c r="I417" s="457"/>
      <c r="J417" s="458"/>
      <c r="K417" s="459"/>
      <c r="L417" s="447"/>
      <c r="M417" s="448"/>
      <c r="N417" s="448"/>
      <c r="O417" s="448"/>
      <c r="P417" s="448"/>
      <c r="Q417" s="449"/>
      <c r="R417" s="457"/>
      <c r="S417" s="458"/>
      <c r="T417" s="467"/>
      <c r="U417" s="487"/>
      <c r="V417" s="488"/>
      <c r="W417" s="489"/>
      <c r="X417" s="450"/>
      <c r="Y417" s="451"/>
      <c r="Z417" s="451"/>
      <c r="AA417" s="451"/>
      <c r="AB417" s="451"/>
      <c r="AC417" s="452"/>
      <c r="AD417" s="118"/>
      <c r="AU417" s="453"/>
      <c r="AV417" s="346"/>
    </row>
    <row r="418" spans="3:48" ht="10.9" customHeight="1">
      <c r="C418" s="353"/>
      <c r="D418" s="356"/>
      <c r="E418" s="359"/>
      <c r="F418" s="359"/>
      <c r="G418" s="353"/>
      <c r="H418" s="359"/>
      <c r="I418" s="480"/>
      <c r="J418" s="481"/>
      <c r="K418" s="482"/>
      <c r="L418" s="447"/>
      <c r="M418" s="448"/>
      <c r="N418" s="448"/>
      <c r="O418" s="448"/>
      <c r="P418" s="448"/>
      <c r="Q418" s="449"/>
      <c r="R418" s="480"/>
      <c r="S418" s="481"/>
      <c r="T418" s="483"/>
      <c r="U418" s="490"/>
      <c r="V418" s="491"/>
      <c r="W418" s="492"/>
      <c r="X418" s="450"/>
      <c r="Y418" s="451"/>
      <c r="Z418" s="451"/>
      <c r="AA418" s="451"/>
      <c r="AB418" s="451"/>
      <c r="AC418" s="452"/>
      <c r="AD418" s="118"/>
      <c r="AU418" s="453"/>
      <c r="AV418" s="346"/>
    </row>
    <row r="419" spans="3:48" ht="10.9" customHeight="1">
      <c r="C419" s="351">
        <v>5</v>
      </c>
      <c r="D419" s="354" t="s">
        <v>9</v>
      </c>
      <c r="E419" s="357">
        <v>27</v>
      </c>
      <c r="F419" s="357" t="s">
        <v>10</v>
      </c>
      <c r="G419" s="351" t="s">
        <v>19</v>
      </c>
      <c r="H419" s="357"/>
      <c r="I419" s="454"/>
      <c r="J419" s="455"/>
      <c r="K419" s="456"/>
      <c r="L419" s="447">
        <f t="shared" ref="L419" si="129">IF(AND(I419="△",AU419="●"),2+ROUNDDOWN(($K$246-100)/100,0)*2,0)</f>
        <v>0</v>
      </c>
      <c r="M419" s="448"/>
      <c r="N419" s="448"/>
      <c r="O419" s="448"/>
      <c r="P419" s="448"/>
      <c r="Q419" s="449"/>
      <c r="R419" s="454"/>
      <c r="S419" s="455"/>
      <c r="T419" s="466"/>
      <c r="U419" s="484">
        <f t="shared" ref="U419" si="130">IF(R419="①",$AL$192,IF(R419="②",$AL$223,0))</f>
        <v>0</v>
      </c>
      <c r="V419" s="485"/>
      <c r="W419" s="486"/>
      <c r="X419" s="450">
        <f t="shared" ref="X419" si="131">IF(I419="○",L419,ROUNDUP(L419*U419,1))</f>
        <v>0</v>
      </c>
      <c r="Y419" s="451"/>
      <c r="Z419" s="451"/>
      <c r="AA419" s="451"/>
      <c r="AB419" s="451"/>
      <c r="AC419" s="452"/>
      <c r="AD419" s="118"/>
      <c r="AU419" s="453" t="str">
        <f t="shared" ref="AU419" si="132">IF(OR(I419="×",AU423="×"),"×","●")</f>
        <v>●</v>
      </c>
      <c r="AV419" s="346">
        <f t="shared" ref="AV419" si="133">IF(AU419="●",IF(I419="定","-",I419),"-")</f>
        <v>0</v>
      </c>
    </row>
    <row r="420" spans="3:48" ht="10.9" customHeight="1">
      <c r="C420" s="352"/>
      <c r="D420" s="355"/>
      <c r="E420" s="358"/>
      <c r="F420" s="358"/>
      <c r="G420" s="352"/>
      <c r="H420" s="358"/>
      <c r="I420" s="457"/>
      <c r="J420" s="458"/>
      <c r="K420" s="459"/>
      <c r="L420" s="447"/>
      <c r="M420" s="448"/>
      <c r="N420" s="448"/>
      <c r="O420" s="448"/>
      <c r="P420" s="448"/>
      <c r="Q420" s="449"/>
      <c r="R420" s="457"/>
      <c r="S420" s="458"/>
      <c r="T420" s="467"/>
      <c r="U420" s="487"/>
      <c r="V420" s="488"/>
      <c r="W420" s="489"/>
      <c r="X420" s="450"/>
      <c r="Y420" s="451"/>
      <c r="Z420" s="451"/>
      <c r="AA420" s="451"/>
      <c r="AB420" s="451"/>
      <c r="AC420" s="452"/>
      <c r="AD420" s="118"/>
      <c r="AU420" s="453"/>
      <c r="AV420" s="346"/>
    </row>
    <row r="421" spans="3:48" ht="10.9" customHeight="1">
      <c r="C421" s="352"/>
      <c r="D421" s="355"/>
      <c r="E421" s="358"/>
      <c r="F421" s="358"/>
      <c r="G421" s="352"/>
      <c r="H421" s="358"/>
      <c r="I421" s="457"/>
      <c r="J421" s="458"/>
      <c r="K421" s="459"/>
      <c r="L421" s="447"/>
      <c r="M421" s="448"/>
      <c r="N421" s="448"/>
      <c r="O421" s="448"/>
      <c r="P421" s="448"/>
      <c r="Q421" s="449"/>
      <c r="R421" s="457"/>
      <c r="S421" s="458"/>
      <c r="T421" s="467"/>
      <c r="U421" s="487"/>
      <c r="V421" s="488"/>
      <c r="W421" s="489"/>
      <c r="X421" s="450"/>
      <c r="Y421" s="451"/>
      <c r="Z421" s="451"/>
      <c r="AA421" s="451"/>
      <c r="AB421" s="451"/>
      <c r="AC421" s="452"/>
      <c r="AD421" s="118"/>
      <c r="AU421" s="453"/>
      <c r="AV421" s="346"/>
    </row>
    <row r="422" spans="3:48" ht="10.9" customHeight="1">
      <c r="C422" s="353"/>
      <c r="D422" s="356"/>
      <c r="E422" s="359"/>
      <c r="F422" s="359"/>
      <c r="G422" s="353"/>
      <c r="H422" s="359"/>
      <c r="I422" s="480"/>
      <c r="J422" s="481"/>
      <c r="K422" s="482"/>
      <c r="L422" s="447"/>
      <c r="M422" s="448"/>
      <c r="N422" s="448"/>
      <c r="O422" s="448"/>
      <c r="P422" s="448"/>
      <c r="Q422" s="449"/>
      <c r="R422" s="480"/>
      <c r="S422" s="481"/>
      <c r="T422" s="483"/>
      <c r="U422" s="490"/>
      <c r="V422" s="491"/>
      <c r="W422" s="492"/>
      <c r="X422" s="450"/>
      <c r="Y422" s="451"/>
      <c r="Z422" s="451"/>
      <c r="AA422" s="451"/>
      <c r="AB422" s="451"/>
      <c r="AC422" s="452"/>
      <c r="AD422" s="118"/>
      <c r="AU422" s="453"/>
      <c r="AV422" s="346"/>
    </row>
    <row r="423" spans="3:48" ht="10.9" customHeight="1">
      <c r="C423" s="351">
        <v>5</v>
      </c>
      <c r="D423" s="354" t="s">
        <v>9</v>
      </c>
      <c r="E423" s="357">
        <v>28</v>
      </c>
      <c r="F423" s="357" t="s">
        <v>10</v>
      </c>
      <c r="G423" s="351" t="s">
        <v>20</v>
      </c>
      <c r="H423" s="357"/>
      <c r="I423" s="454"/>
      <c r="J423" s="455"/>
      <c r="K423" s="456"/>
      <c r="L423" s="447">
        <f t="shared" ref="L423" si="134">IF(AND(I423="△",AU423="●"),2+ROUNDDOWN(($K$246-100)/100,0)*2,0)</f>
        <v>0</v>
      </c>
      <c r="M423" s="448"/>
      <c r="N423" s="448"/>
      <c r="O423" s="448"/>
      <c r="P423" s="448"/>
      <c r="Q423" s="449"/>
      <c r="R423" s="454"/>
      <c r="S423" s="455"/>
      <c r="T423" s="466"/>
      <c r="U423" s="484">
        <f t="shared" ref="U423" si="135">IF(R423="①",$AL$192,IF(R423="②",$AL$223,0))</f>
        <v>0</v>
      </c>
      <c r="V423" s="485"/>
      <c r="W423" s="486"/>
      <c r="X423" s="450">
        <f t="shared" ref="X423" si="136">IF(I423="○",L423,ROUNDUP(L423*U423,1))</f>
        <v>0</v>
      </c>
      <c r="Y423" s="451"/>
      <c r="Z423" s="451"/>
      <c r="AA423" s="451"/>
      <c r="AB423" s="451"/>
      <c r="AC423" s="452"/>
      <c r="AD423" s="118"/>
      <c r="AU423" s="453" t="str">
        <f t="shared" ref="AU423" si="137">IF(OR(I423="×",AU427="×"),"×","●")</f>
        <v>●</v>
      </c>
      <c r="AV423" s="346">
        <f t="shared" ref="AV423" si="138">IF(AU423="●",IF(I423="定","-",I423),"-")</f>
        <v>0</v>
      </c>
    </row>
    <row r="424" spans="3:48" ht="10.9" customHeight="1">
      <c r="C424" s="352"/>
      <c r="D424" s="355"/>
      <c r="E424" s="358"/>
      <c r="F424" s="358"/>
      <c r="G424" s="352"/>
      <c r="H424" s="358"/>
      <c r="I424" s="457"/>
      <c r="J424" s="458"/>
      <c r="K424" s="459"/>
      <c r="L424" s="447"/>
      <c r="M424" s="448"/>
      <c r="N424" s="448"/>
      <c r="O424" s="448"/>
      <c r="P424" s="448"/>
      <c r="Q424" s="449"/>
      <c r="R424" s="457"/>
      <c r="S424" s="458"/>
      <c r="T424" s="467"/>
      <c r="U424" s="487"/>
      <c r="V424" s="488"/>
      <c r="W424" s="489"/>
      <c r="X424" s="450"/>
      <c r="Y424" s="451"/>
      <c r="Z424" s="451"/>
      <c r="AA424" s="451"/>
      <c r="AB424" s="451"/>
      <c r="AC424" s="452"/>
      <c r="AD424" s="118"/>
      <c r="AU424" s="453"/>
      <c r="AV424" s="346"/>
    </row>
    <row r="425" spans="3:48" ht="10.9" customHeight="1">
      <c r="C425" s="352"/>
      <c r="D425" s="355"/>
      <c r="E425" s="358"/>
      <c r="F425" s="358"/>
      <c r="G425" s="352"/>
      <c r="H425" s="358"/>
      <c r="I425" s="457"/>
      <c r="J425" s="458"/>
      <c r="K425" s="459"/>
      <c r="L425" s="447"/>
      <c r="M425" s="448"/>
      <c r="N425" s="448"/>
      <c r="O425" s="448"/>
      <c r="P425" s="448"/>
      <c r="Q425" s="449"/>
      <c r="R425" s="457"/>
      <c r="S425" s="458"/>
      <c r="T425" s="467"/>
      <c r="U425" s="487"/>
      <c r="V425" s="488"/>
      <c r="W425" s="489"/>
      <c r="X425" s="450"/>
      <c r="Y425" s="451"/>
      <c r="Z425" s="451"/>
      <c r="AA425" s="451"/>
      <c r="AB425" s="451"/>
      <c r="AC425" s="452"/>
      <c r="AD425" s="118"/>
      <c r="AU425" s="453"/>
      <c r="AV425" s="346"/>
    </row>
    <row r="426" spans="3:48" ht="10.9" customHeight="1">
      <c r="C426" s="353"/>
      <c r="D426" s="356"/>
      <c r="E426" s="359"/>
      <c r="F426" s="359"/>
      <c r="G426" s="353"/>
      <c r="H426" s="359"/>
      <c r="I426" s="480"/>
      <c r="J426" s="481"/>
      <c r="K426" s="482"/>
      <c r="L426" s="447"/>
      <c r="M426" s="448"/>
      <c r="N426" s="448"/>
      <c r="O426" s="448"/>
      <c r="P426" s="448"/>
      <c r="Q426" s="449"/>
      <c r="R426" s="480"/>
      <c r="S426" s="481"/>
      <c r="T426" s="483"/>
      <c r="U426" s="490"/>
      <c r="V426" s="491"/>
      <c r="W426" s="492"/>
      <c r="X426" s="450"/>
      <c r="Y426" s="451"/>
      <c r="Z426" s="451"/>
      <c r="AA426" s="451"/>
      <c r="AB426" s="451"/>
      <c r="AC426" s="452"/>
      <c r="AD426" s="118"/>
      <c r="AU426" s="453"/>
      <c r="AV426" s="346"/>
    </row>
    <row r="427" spans="3:48" ht="10.9" customHeight="1">
      <c r="C427" s="478">
        <v>5</v>
      </c>
      <c r="D427" s="479" t="s">
        <v>9</v>
      </c>
      <c r="E427" s="439">
        <v>29</v>
      </c>
      <c r="F427" s="439" t="s">
        <v>10</v>
      </c>
      <c r="G427" s="478" t="s">
        <v>21</v>
      </c>
      <c r="H427" s="439"/>
      <c r="I427" s="454"/>
      <c r="J427" s="455"/>
      <c r="K427" s="456"/>
      <c r="L427" s="447">
        <f>IF(OR(I427="○",I427="△"),IF(AU427="●",2+ROUNDDOWN(($K$246-100)/100,0)*2,0),0)</f>
        <v>0</v>
      </c>
      <c r="M427" s="448"/>
      <c r="N427" s="448"/>
      <c r="O427" s="448"/>
      <c r="P427" s="448"/>
      <c r="Q427" s="449"/>
      <c r="R427" s="454"/>
      <c r="S427" s="455"/>
      <c r="T427" s="466"/>
      <c r="U427" s="484">
        <f t="shared" ref="U427" si="139">IF(R427="①",$AL$192,IF(R427="②",$AL$223,0))</f>
        <v>0</v>
      </c>
      <c r="V427" s="485"/>
      <c r="W427" s="486"/>
      <c r="X427" s="450">
        <f t="shared" ref="X427" si="140">IF(I427="○",L427,ROUNDUP(L427*U427,1))</f>
        <v>0</v>
      </c>
      <c r="Y427" s="451"/>
      <c r="Z427" s="451"/>
      <c r="AA427" s="451"/>
      <c r="AB427" s="451"/>
      <c r="AC427" s="452"/>
      <c r="AD427" s="118"/>
      <c r="AU427" s="453" t="str">
        <f>IF(OR(I427="×",AU431="×"),"×","●")</f>
        <v>●</v>
      </c>
      <c r="AV427" s="346">
        <f t="shared" ref="AV427" si="141">IF(AU427="●",IF(I427="定","-",I427),"-")</f>
        <v>0</v>
      </c>
    </row>
    <row r="428" spans="3:48" ht="10.9" customHeight="1">
      <c r="C428" s="434"/>
      <c r="D428" s="437"/>
      <c r="E428" s="440"/>
      <c r="F428" s="440"/>
      <c r="G428" s="434"/>
      <c r="H428" s="440"/>
      <c r="I428" s="457"/>
      <c r="J428" s="458"/>
      <c r="K428" s="459"/>
      <c r="L428" s="447"/>
      <c r="M428" s="448"/>
      <c r="N428" s="448"/>
      <c r="O428" s="448"/>
      <c r="P428" s="448"/>
      <c r="Q428" s="449"/>
      <c r="R428" s="457"/>
      <c r="S428" s="458"/>
      <c r="T428" s="467"/>
      <c r="U428" s="487"/>
      <c r="V428" s="488"/>
      <c r="W428" s="489"/>
      <c r="X428" s="450"/>
      <c r="Y428" s="451"/>
      <c r="Z428" s="451"/>
      <c r="AA428" s="451"/>
      <c r="AB428" s="451"/>
      <c r="AC428" s="452"/>
      <c r="AD428" s="118"/>
      <c r="AU428" s="453"/>
      <c r="AV428" s="346"/>
    </row>
    <row r="429" spans="3:48" ht="10.9" customHeight="1">
      <c r="C429" s="434"/>
      <c r="D429" s="437"/>
      <c r="E429" s="440"/>
      <c r="F429" s="440"/>
      <c r="G429" s="434"/>
      <c r="H429" s="440"/>
      <c r="I429" s="457"/>
      <c r="J429" s="458"/>
      <c r="K429" s="459"/>
      <c r="L429" s="447"/>
      <c r="M429" s="448"/>
      <c r="N429" s="448"/>
      <c r="O429" s="448"/>
      <c r="P429" s="448"/>
      <c r="Q429" s="449"/>
      <c r="R429" s="457"/>
      <c r="S429" s="458"/>
      <c r="T429" s="467"/>
      <c r="U429" s="487"/>
      <c r="V429" s="488"/>
      <c r="W429" s="489"/>
      <c r="X429" s="450"/>
      <c r="Y429" s="451"/>
      <c r="Z429" s="451"/>
      <c r="AA429" s="451"/>
      <c r="AB429" s="451"/>
      <c r="AC429" s="452"/>
      <c r="AD429" s="118"/>
      <c r="AU429" s="453"/>
      <c r="AV429" s="346"/>
    </row>
    <row r="430" spans="3:48" ht="10.9" customHeight="1">
      <c r="C430" s="444"/>
      <c r="D430" s="445"/>
      <c r="E430" s="446"/>
      <c r="F430" s="446"/>
      <c r="G430" s="444"/>
      <c r="H430" s="446"/>
      <c r="I430" s="480"/>
      <c r="J430" s="481"/>
      <c r="K430" s="482"/>
      <c r="L430" s="447"/>
      <c r="M430" s="448"/>
      <c r="N430" s="448"/>
      <c r="O430" s="448"/>
      <c r="P430" s="448"/>
      <c r="Q430" s="449"/>
      <c r="R430" s="480"/>
      <c r="S430" s="481"/>
      <c r="T430" s="483"/>
      <c r="U430" s="490"/>
      <c r="V430" s="491"/>
      <c r="W430" s="492"/>
      <c r="X430" s="450"/>
      <c r="Y430" s="451"/>
      <c r="Z430" s="451"/>
      <c r="AA430" s="451"/>
      <c r="AB430" s="451"/>
      <c r="AC430" s="452"/>
      <c r="AD430" s="118"/>
      <c r="AU430" s="453"/>
      <c r="AV430" s="346"/>
    </row>
    <row r="431" spans="3:48" ht="10.9" customHeight="1">
      <c r="C431" s="478">
        <v>5</v>
      </c>
      <c r="D431" s="479" t="s">
        <v>9</v>
      </c>
      <c r="E431" s="439">
        <v>30</v>
      </c>
      <c r="F431" s="439" t="s">
        <v>10</v>
      </c>
      <c r="G431" s="478" t="s">
        <v>22</v>
      </c>
      <c r="H431" s="439"/>
      <c r="I431" s="454"/>
      <c r="J431" s="455"/>
      <c r="K431" s="456"/>
      <c r="L431" s="447">
        <f>IF(OR(I431="○",I431="△"),IF(AU431="●",2+ROUNDDOWN(($K$246-100)/100,0)*2,0),0)</f>
        <v>0</v>
      </c>
      <c r="M431" s="448"/>
      <c r="N431" s="448"/>
      <c r="O431" s="448"/>
      <c r="P431" s="448"/>
      <c r="Q431" s="449"/>
      <c r="R431" s="454"/>
      <c r="S431" s="455"/>
      <c r="T431" s="466"/>
      <c r="U431" s="484">
        <f t="shared" ref="U431" si="142">IF(R431="①",$AL$192,IF(R431="②",$AL$223,0))</f>
        <v>0</v>
      </c>
      <c r="V431" s="485"/>
      <c r="W431" s="486"/>
      <c r="X431" s="450">
        <f t="shared" ref="X431" si="143">IF(I431="○",L431,ROUNDUP(L431*U431,1))</f>
        <v>0</v>
      </c>
      <c r="Y431" s="451"/>
      <c r="Z431" s="451"/>
      <c r="AA431" s="451"/>
      <c r="AB431" s="451"/>
      <c r="AC431" s="452"/>
      <c r="AD431" s="118"/>
      <c r="AU431" s="453" t="str">
        <f>IF(OR(I431="×",AU435="×"),"×","●")</f>
        <v>●</v>
      </c>
      <c r="AV431" s="346">
        <f t="shared" ref="AV431" si="144">IF(AU431="●",IF(I431="定","-",I431),"-")</f>
        <v>0</v>
      </c>
    </row>
    <row r="432" spans="3:48" ht="10.9" customHeight="1">
      <c r="C432" s="434"/>
      <c r="D432" s="437"/>
      <c r="E432" s="440"/>
      <c r="F432" s="440"/>
      <c r="G432" s="434"/>
      <c r="H432" s="440"/>
      <c r="I432" s="457"/>
      <c r="J432" s="458"/>
      <c r="K432" s="459"/>
      <c r="L432" s="447"/>
      <c r="M432" s="448"/>
      <c r="N432" s="448"/>
      <c r="O432" s="448"/>
      <c r="P432" s="448"/>
      <c r="Q432" s="449"/>
      <c r="R432" s="457"/>
      <c r="S432" s="458"/>
      <c r="T432" s="467"/>
      <c r="U432" s="487"/>
      <c r="V432" s="488"/>
      <c r="W432" s="489"/>
      <c r="X432" s="450"/>
      <c r="Y432" s="451"/>
      <c r="Z432" s="451"/>
      <c r="AA432" s="451"/>
      <c r="AB432" s="451"/>
      <c r="AC432" s="452"/>
      <c r="AD432" s="118"/>
      <c r="AU432" s="453"/>
      <c r="AV432" s="346"/>
    </row>
    <row r="433" spans="3:48" ht="10.9" customHeight="1">
      <c r="C433" s="434"/>
      <c r="D433" s="437"/>
      <c r="E433" s="440"/>
      <c r="F433" s="440"/>
      <c r="G433" s="434"/>
      <c r="H433" s="440"/>
      <c r="I433" s="457"/>
      <c r="J433" s="458"/>
      <c r="K433" s="459"/>
      <c r="L433" s="447"/>
      <c r="M433" s="448"/>
      <c r="N433" s="448"/>
      <c r="O433" s="448"/>
      <c r="P433" s="448"/>
      <c r="Q433" s="449"/>
      <c r="R433" s="457"/>
      <c r="S433" s="458"/>
      <c r="T433" s="467"/>
      <c r="U433" s="487"/>
      <c r="V433" s="488"/>
      <c r="W433" s="489"/>
      <c r="X433" s="450"/>
      <c r="Y433" s="451"/>
      <c r="Z433" s="451"/>
      <c r="AA433" s="451"/>
      <c r="AB433" s="451"/>
      <c r="AC433" s="452"/>
      <c r="AD433" s="118"/>
      <c r="AU433" s="453"/>
      <c r="AV433" s="346"/>
    </row>
    <row r="434" spans="3:48" ht="10.9" customHeight="1">
      <c r="C434" s="444"/>
      <c r="D434" s="445"/>
      <c r="E434" s="446"/>
      <c r="F434" s="446"/>
      <c r="G434" s="444"/>
      <c r="H434" s="446"/>
      <c r="I434" s="480"/>
      <c r="J434" s="481"/>
      <c r="K434" s="482"/>
      <c r="L434" s="447"/>
      <c r="M434" s="448"/>
      <c r="N434" s="448"/>
      <c r="O434" s="448"/>
      <c r="P434" s="448"/>
      <c r="Q434" s="449"/>
      <c r="R434" s="480"/>
      <c r="S434" s="481"/>
      <c r="T434" s="483"/>
      <c r="U434" s="490"/>
      <c r="V434" s="491"/>
      <c r="W434" s="492"/>
      <c r="X434" s="450"/>
      <c r="Y434" s="451"/>
      <c r="Z434" s="451"/>
      <c r="AA434" s="451"/>
      <c r="AB434" s="451"/>
      <c r="AC434" s="452"/>
      <c r="AD434" s="118"/>
      <c r="AU434" s="453"/>
      <c r="AV434" s="346"/>
    </row>
    <row r="435" spans="3:48" ht="10.9" customHeight="1">
      <c r="C435" s="351">
        <v>5</v>
      </c>
      <c r="D435" s="354" t="s">
        <v>9</v>
      </c>
      <c r="E435" s="357">
        <v>31</v>
      </c>
      <c r="F435" s="357" t="s">
        <v>10</v>
      </c>
      <c r="G435" s="351" t="s">
        <v>23</v>
      </c>
      <c r="H435" s="357"/>
      <c r="I435" s="454"/>
      <c r="J435" s="455"/>
      <c r="K435" s="456"/>
      <c r="L435" s="447">
        <f t="shared" ref="L435" si="145">IF(AND(I435="△",AU435="●"),2+ROUNDDOWN(($K$246-100)/100,0)*2,0)</f>
        <v>0</v>
      </c>
      <c r="M435" s="448"/>
      <c r="N435" s="448"/>
      <c r="O435" s="448"/>
      <c r="P435" s="448"/>
      <c r="Q435" s="449"/>
      <c r="R435" s="454"/>
      <c r="S435" s="455"/>
      <c r="T435" s="466"/>
      <c r="U435" s="469">
        <f t="shared" ref="U435" si="146">IF(R435="①",$AL$192,IF(R435="②",$AL$223,0))</f>
        <v>0</v>
      </c>
      <c r="V435" s="470"/>
      <c r="W435" s="471"/>
      <c r="X435" s="450">
        <f t="shared" ref="X435" si="147">IF(I435="○",L435,ROUNDUP(L435*U435,1))</f>
        <v>0</v>
      </c>
      <c r="Y435" s="451"/>
      <c r="Z435" s="451"/>
      <c r="AA435" s="451"/>
      <c r="AB435" s="451"/>
      <c r="AC435" s="452"/>
      <c r="AD435" s="118"/>
      <c r="AU435" s="453" t="str">
        <f>IF(I435="×","×","●")</f>
        <v>●</v>
      </c>
      <c r="AV435" s="346">
        <f t="shared" ref="AV435" si="148">IF(AU435="●",IF(I435="定","-",I435),"-")</f>
        <v>0</v>
      </c>
    </row>
    <row r="436" spans="3:48" ht="10.9" customHeight="1">
      <c r="C436" s="352"/>
      <c r="D436" s="355"/>
      <c r="E436" s="358"/>
      <c r="F436" s="358"/>
      <c r="G436" s="352"/>
      <c r="H436" s="358"/>
      <c r="I436" s="457"/>
      <c r="J436" s="458"/>
      <c r="K436" s="459"/>
      <c r="L436" s="447"/>
      <c r="M436" s="448"/>
      <c r="N436" s="448"/>
      <c r="O436" s="448"/>
      <c r="P436" s="448"/>
      <c r="Q436" s="449"/>
      <c r="R436" s="457"/>
      <c r="S436" s="458"/>
      <c r="T436" s="467"/>
      <c r="U436" s="470"/>
      <c r="V436" s="470"/>
      <c r="W436" s="471"/>
      <c r="X436" s="450"/>
      <c r="Y436" s="451"/>
      <c r="Z436" s="451"/>
      <c r="AA436" s="451"/>
      <c r="AB436" s="451"/>
      <c r="AC436" s="452"/>
      <c r="AD436" s="118"/>
      <c r="AU436" s="453"/>
      <c r="AV436" s="346"/>
    </row>
    <row r="437" spans="3:48" ht="10.9" customHeight="1">
      <c r="C437" s="352"/>
      <c r="D437" s="355"/>
      <c r="E437" s="358"/>
      <c r="F437" s="358"/>
      <c r="G437" s="352"/>
      <c r="H437" s="358"/>
      <c r="I437" s="457"/>
      <c r="J437" s="458"/>
      <c r="K437" s="459"/>
      <c r="L437" s="447"/>
      <c r="M437" s="448"/>
      <c r="N437" s="448"/>
      <c r="O437" s="448"/>
      <c r="P437" s="448"/>
      <c r="Q437" s="449"/>
      <c r="R437" s="457"/>
      <c r="S437" s="458"/>
      <c r="T437" s="467"/>
      <c r="U437" s="470"/>
      <c r="V437" s="470"/>
      <c r="W437" s="471"/>
      <c r="X437" s="450"/>
      <c r="Y437" s="451"/>
      <c r="Z437" s="451"/>
      <c r="AA437" s="451"/>
      <c r="AB437" s="451"/>
      <c r="AC437" s="452"/>
      <c r="AD437" s="118"/>
      <c r="AU437" s="453"/>
      <c r="AV437" s="346"/>
    </row>
    <row r="438" spans="3:48" ht="10.9" customHeight="1" thickBot="1">
      <c r="C438" s="397"/>
      <c r="D438" s="399"/>
      <c r="E438" s="401"/>
      <c r="F438" s="401"/>
      <c r="G438" s="397"/>
      <c r="H438" s="401"/>
      <c r="I438" s="460"/>
      <c r="J438" s="461"/>
      <c r="K438" s="462"/>
      <c r="L438" s="463"/>
      <c r="M438" s="464"/>
      <c r="N438" s="464"/>
      <c r="O438" s="464"/>
      <c r="P438" s="464"/>
      <c r="Q438" s="465"/>
      <c r="R438" s="460"/>
      <c r="S438" s="461"/>
      <c r="T438" s="468"/>
      <c r="U438" s="472"/>
      <c r="V438" s="472"/>
      <c r="W438" s="473"/>
      <c r="X438" s="474"/>
      <c r="Y438" s="475"/>
      <c r="Z438" s="475"/>
      <c r="AA438" s="475"/>
      <c r="AB438" s="475"/>
      <c r="AC438" s="476"/>
      <c r="AD438" s="118"/>
      <c r="AU438" s="477"/>
      <c r="AV438" s="347"/>
    </row>
    <row r="439" spans="3:48" ht="10.9" customHeight="1" thickTop="1">
      <c r="C439" s="442">
        <v>6</v>
      </c>
      <c r="D439" s="443" t="s">
        <v>9</v>
      </c>
      <c r="E439" s="358">
        <v>1</v>
      </c>
      <c r="F439" s="358" t="s">
        <v>10</v>
      </c>
      <c r="G439" s="442" t="s">
        <v>24</v>
      </c>
      <c r="H439" s="358"/>
      <c r="I439" s="406"/>
      <c r="J439" s="407"/>
      <c r="K439" s="408"/>
      <c r="L439" s="430">
        <f t="shared" ref="L439" si="149">IF(AND(I439="△",AU439="●"),2+ROUNDDOWN(($K$246-100)/100,0)*2,0)</f>
        <v>0</v>
      </c>
      <c r="M439" s="431"/>
      <c r="N439" s="431"/>
      <c r="O439" s="431"/>
      <c r="P439" s="431"/>
      <c r="Q439" s="432"/>
      <c r="R439" s="369"/>
      <c r="S439" s="370"/>
      <c r="T439" s="379"/>
      <c r="U439" s="384">
        <f>IF(R439="①",$AL$195,IF(R439="②",$AL$226,0))</f>
        <v>0</v>
      </c>
      <c r="V439" s="385"/>
      <c r="W439" s="386"/>
      <c r="X439" s="390">
        <f t="shared" ref="X439" si="150">IF(I439="○",L439,ROUNDUP(L439*U439,1))</f>
        <v>0</v>
      </c>
      <c r="Y439" s="391"/>
      <c r="Z439" s="391"/>
      <c r="AA439" s="391"/>
      <c r="AB439" s="391"/>
      <c r="AC439" s="392"/>
      <c r="AD439" s="98"/>
      <c r="AU439" s="346" t="str">
        <f t="shared" ref="AU439" si="151">IF(OR(I439="×",AU443="×"),"×","●")</f>
        <v>●</v>
      </c>
      <c r="AV439" s="346">
        <f t="shared" ref="AV439" si="152">IF(AU439="●",IF(I439="定","-",I439),"-")</f>
        <v>0</v>
      </c>
    </row>
    <row r="440" spans="3:48" ht="10.9" customHeight="1">
      <c r="C440" s="442"/>
      <c r="D440" s="443"/>
      <c r="E440" s="358"/>
      <c r="F440" s="358"/>
      <c r="G440" s="442"/>
      <c r="H440" s="358"/>
      <c r="I440" s="369"/>
      <c r="J440" s="370"/>
      <c r="K440" s="371"/>
      <c r="L440" s="375"/>
      <c r="M440" s="376"/>
      <c r="N440" s="376"/>
      <c r="O440" s="376"/>
      <c r="P440" s="376"/>
      <c r="Q440" s="377"/>
      <c r="R440" s="369"/>
      <c r="S440" s="370"/>
      <c r="T440" s="379"/>
      <c r="U440" s="384"/>
      <c r="V440" s="385"/>
      <c r="W440" s="386"/>
      <c r="X440" s="348"/>
      <c r="Y440" s="349"/>
      <c r="Z440" s="349"/>
      <c r="AA440" s="349"/>
      <c r="AB440" s="349"/>
      <c r="AC440" s="350"/>
      <c r="AD440" s="98"/>
      <c r="AU440" s="346"/>
      <c r="AV440" s="346"/>
    </row>
    <row r="441" spans="3:48" ht="10.9" customHeight="1">
      <c r="C441" s="442"/>
      <c r="D441" s="443"/>
      <c r="E441" s="358"/>
      <c r="F441" s="358"/>
      <c r="G441" s="442"/>
      <c r="H441" s="358"/>
      <c r="I441" s="369"/>
      <c r="J441" s="370"/>
      <c r="K441" s="371"/>
      <c r="L441" s="375"/>
      <c r="M441" s="376"/>
      <c r="N441" s="376"/>
      <c r="O441" s="376"/>
      <c r="P441" s="376"/>
      <c r="Q441" s="377"/>
      <c r="R441" s="369"/>
      <c r="S441" s="370"/>
      <c r="T441" s="379"/>
      <c r="U441" s="384"/>
      <c r="V441" s="385"/>
      <c r="W441" s="386"/>
      <c r="X441" s="348"/>
      <c r="Y441" s="349"/>
      <c r="Z441" s="349"/>
      <c r="AA441" s="349"/>
      <c r="AB441" s="349"/>
      <c r="AC441" s="350"/>
      <c r="AD441" s="98"/>
      <c r="AU441" s="346"/>
      <c r="AV441" s="346"/>
    </row>
    <row r="442" spans="3:48" ht="10.9" customHeight="1">
      <c r="C442" s="353"/>
      <c r="D442" s="356"/>
      <c r="E442" s="359"/>
      <c r="F442" s="359"/>
      <c r="G442" s="353"/>
      <c r="H442" s="359"/>
      <c r="I442" s="372"/>
      <c r="J442" s="373"/>
      <c r="K442" s="374"/>
      <c r="L442" s="375"/>
      <c r="M442" s="376"/>
      <c r="N442" s="376"/>
      <c r="O442" s="376"/>
      <c r="P442" s="376"/>
      <c r="Q442" s="377"/>
      <c r="R442" s="372"/>
      <c r="S442" s="373"/>
      <c r="T442" s="380"/>
      <c r="U442" s="387"/>
      <c r="V442" s="388"/>
      <c r="W442" s="389"/>
      <c r="X442" s="348"/>
      <c r="Y442" s="349"/>
      <c r="Z442" s="349"/>
      <c r="AA442" s="349"/>
      <c r="AB442" s="349"/>
      <c r="AC442" s="350"/>
      <c r="AD442" s="98"/>
      <c r="AU442" s="346"/>
      <c r="AV442" s="346"/>
    </row>
    <row r="443" spans="3:48" ht="10.9" customHeight="1">
      <c r="C443" s="351">
        <v>6</v>
      </c>
      <c r="D443" s="354" t="s">
        <v>9</v>
      </c>
      <c r="E443" s="357">
        <v>2</v>
      </c>
      <c r="F443" s="357" t="s">
        <v>10</v>
      </c>
      <c r="G443" s="351" t="s">
        <v>25</v>
      </c>
      <c r="H443" s="357"/>
      <c r="I443" s="366"/>
      <c r="J443" s="367"/>
      <c r="K443" s="368"/>
      <c r="L443" s="375">
        <f t="shared" ref="L443" si="153">IF(AND(I443="△",AU443="●"),2+ROUNDDOWN(($K$246-100)/100,0)*2,0)</f>
        <v>0</v>
      </c>
      <c r="M443" s="376"/>
      <c r="N443" s="376"/>
      <c r="O443" s="376"/>
      <c r="P443" s="376"/>
      <c r="Q443" s="377"/>
      <c r="R443" s="366"/>
      <c r="S443" s="367"/>
      <c r="T443" s="378"/>
      <c r="U443" s="381">
        <f t="shared" ref="U443" si="154">IF(R443="①",$AL$195,IF(R443="②",$AL$226,0))</f>
        <v>0</v>
      </c>
      <c r="V443" s="382"/>
      <c r="W443" s="383"/>
      <c r="X443" s="348">
        <f t="shared" ref="X443" si="155">IF(I443="○",L443,ROUNDUP(L443*U443,1))</f>
        <v>0</v>
      </c>
      <c r="Y443" s="349"/>
      <c r="Z443" s="349"/>
      <c r="AA443" s="349"/>
      <c r="AB443" s="349"/>
      <c r="AC443" s="350"/>
      <c r="AD443" s="98"/>
      <c r="AU443" s="346" t="str">
        <f t="shared" ref="AU443" si="156">IF(OR(I443="×",AU447="×"),"×","●")</f>
        <v>●</v>
      </c>
      <c r="AV443" s="346">
        <f t="shared" ref="AV443" si="157">IF(AU443="●",IF(I443="定","-",I443),"-")</f>
        <v>0</v>
      </c>
    </row>
    <row r="444" spans="3:48" ht="10.9" customHeight="1">
      <c r="C444" s="442"/>
      <c r="D444" s="443"/>
      <c r="E444" s="358"/>
      <c r="F444" s="358"/>
      <c r="G444" s="442"/>
      <c r="H444" s="358"/>
      <c r="I444" s="369"/>
      <c r="J444" s="370"/>
      <c r="K444" s="371"/>
      <c r="L444" s="375"/>
      <c r="M444" s="376"/>
      <c r="N444" s="376"/>
      <c r="O444" s="376"/>
      <c r="P444" s="376"/>
      <c r="Q444" s="377"/>
      <c r="R444" s="369"/>
      <c r="S444" s="370"/>
      <c r="T444" s="379"/>
      <c r="U444" s="384"/>
      <c r="V444" s="385"/>
      <c r="W444" s="386"/>
      <c r="X444" s="348"/>
      <c r="Y444" s="349"/>
      <c r="Z444" s="349"/>
      <c r="AA444" s="349"/>
      <c r="AB444" s="349"/>
      <c r="AC444" s="350"/>
      <c r="AD444" s="98"/>
      <c r="AU444" s="346"/>
      <c r="AV444" s="346"/>
    </row>
    <row r="445" spans="3:48" ht="10.9" customHeight="1">
      <c r="C445" s="442"/>
      <c r="D445" s="443"/>
      <c r="E445" s="358"/>
      <c r="F445" s="358"/>
      <c r="G445" s="442"/>
      <c r="H445" s="358"/>
      <c r="I445" s="369"/>
      <c r="J445" s="370"/>
      <c r="K445" s="371"/>
      <c r="L445" s="375"/>
      <c r="M445" s="376"/>
      <c r="N445" s="376"/>
      <c r="O445" s="376"/>
      <c r="P445" s="376"/>
      <c r="Q445" s="377"/>
      <c r="R445" s="369"/>
      <c r="S445" s="370"/>
      <c r="T445" s="379"/>
      <c r="U445" s="384"/>
      <c r="V445" s="385"/>
      <c r="W445" s="386"/>
      <c r="X445" s="348"/>
      <c r="Y445" s="349"/>
      <c r="Z445" s="349"/>
      <c r="AA445" s="349"/>
      <c r="AB445" s="349"/>
      <c r="AC445" s="350"/>
      <c r="AD445" s="98"/>
      <c r="AU445" s="346"/>
      <c r="AV445" s="346"/>
    </row>
    <row r="446" spans="3:48" ht="10.9" customHeight="1">
      <c r="C446" s="353"/>
      <c r="D446" s="356"/>
      <c r="E446" s="359"/>
      <c r="F446" s="359"/>
      <c r="G446" s="353"/>
      <c r="H446" s="359"/>
      <c r="I446" s="372"/>
      <c r="J446" s="373"/>
      <c r="K446" s="374"/>
      <c r="L446" s="375"/>
      <c r="M446" s="376"/>
      <c r="N446" s="376"/>
      <c r="O446" s="376"/>
      <c r="P446" s="376"/>
      <c r="Q446" s="377"/>
      <c r="R446" s="372"/>
      <c r="S446" s="373"/>
      <c r="T446" s="380"/>
      <c r="U446" s="387"/>
      <c r="V446" s="388"/>
      <c r="W446" s="389"/>
      <c r="X446" s="348"/>
      <c r="Y446" s="349"/>
      <c r="Z446" s="349"/>
      <c r="AA446" s="349"/>
      <c r="AB446" s="349"/>
      <c r="AC446" s="350"/>
      <c r="AD446" s="98"/>
      <c r="AU446" s="346"/>
      <c r="AV446" s="346"/>
    </row>
    <row r="447" spans="3:48" ht="10.9" customHeight="1">
      <c r="C447" s="351">
        <v>6</v>
      </c>
      <c r="D447" s="354" t="s">
        <v>9</v>
      </c>
      <c r="E447" s="357">
        <v>3</v>
      </c>
      <c r="F447" s="357" t="s">
        <v>10</v>
      </c>
      <c r="G447" s="351" t="s">
        <v>19</v>
      </c>
      <c r="H447" s="357"/>
      <c r="I447" s="366"/>
      <c r="J447" s="367"/>
      <c r="K447" s="368"/>
      <c r="L447" s="375">
        <f t="shared" ref="L447" si="158">IF(AND(I447="△",AU447="●"),2+ROUNDDOWN(($K$246-100)/100,0)*2,0)</f>
        <v>0</v>
      </c>
      <c r="M447" s="376"/>
      <c r="N447" s="376"/>
      <c r="O447" s="376"/>
      <c r="P447" s="376"/>
      <c r="Q447" s="377"/>
      <c r="R447" s="366"/>
      <c r="S447" s="367"/>
      <c r="T447" s="378"/>
      <c r="U447" s="381">
        <f t="shared" ref="U447" si="159">IF(R447="①",$AL$195,IF(R447="②",$AL$226,0))</f>
        <v>0</v>
      </c>
      <c r="V447" s="382"/>
      <c r="W447" s="383"/>
      <c r="X447" s="348">
        <f t="shared" ref="X447" si="160">IF(I447="○",L447,ROUNDUP(L447*U447,1))</f>
        <v>0</v>
      </c>
      <c r="Y447" s="349"/>
      <c r="Z447" s="349"/>
      <c r="AA447" s="349"/>
      <c r="AB447" s="349"/>
      <c r="AC447" s="350"/>
      <c r="AD447" s="98"/>
      <c r="AU447" s="346" t="str">
        <f t="shared" ref="AU447" si="161">IF(OR(I447="×",AU451="×"),"×","●")</f>
        <v>●</v>
      </c>
      <c r="AV447" s="346">
        <f t="shared" ref="AV447" si="162">IF(AU447="●",IF(I447="定","-",I447),"-")</f>
        <v>0</v>
      </c>
    </row>
    <row r="448" spans="3:48" ht="10.9" customHeight="1">
      <c r="C448" s="442"/>
      <c r="D448" s="443"/>
      <c r="E448" s="358"/>
      <c r="F448" s="358"/>
      <c r="G448" s="442"/>
      <c r="H448" s="358"/>
      <c r="I448" s="369"/>
      <c r="J448" s="370"/>
      <c r="K448" s="371"/>
      <c r="L448" s="375"/>
      <c r="M448" s="376"/>
      <c r="N448" s="376"/>
      <c r="O448" s="376"/>
      <c r="P448" s="376"/>
      <c r="Q448" s="377"/>
      <c r="R448" s="369"/>
      <c r="S448" s="370"/>
      <c r="T448" s="379"/>
      <c r="U448" s="384"/>
      <c r="V448" s="385"/>
      <c r="W448" s="386"/>
      <c r="X448" s="348"/>
      <c r="Y448" s="349"/>
      <c r="Z448" s="349"/>
      <c r="AA448" s="349"/>
      <c r="AB448" s="349"/>
      <c r="AC448" s="350"/>
      <c r="AD448" s="98"/>
      <c r="AU448" s="346"/>
      <c r="AV448" s="346"/>
    </row>
    <row r="449" spans="3:48" ht="10.9" customHeight="1">
      <c r="C449" s="442"/>
      <c r="D449" s="443"/>
      <c r="E449" s="358"/>
      <c r="F449" s="358"/>
      <c r="G449" s="442"/>
      <c r="H449" s="358"/>
      <c r="I449" s="369"/>
      <c r="J449" s="370"/>
      <c r="K449" s="371"/>
      <c r="L449" s="375"/>
      <c r="M449" s="376"/>
      <c r="N449" s="376"/>
      <c r="O449" s="376"/>
      <c r="P449" s="376"/>
      <c r="Q449" s="377"/>
      <c r="R449" s="369"/>
      <c r="S449" s="370"/>
      <c r="T449" s="379"/>
      <c r="U449" s="384"/>
      <c r="V449" s="385"/>
      <c r="W449" s="386"/>
      <c r="X449" s="348"/>
      <c r="Y449" s="349"/>
      <c r="Z449" s="349"/>
      <c r="AA449" s="349"/>
      <c r="AB449" s="349"/>
      <c r="AC449" s="350"/>
      <c r="AD449" s="98"/>
      <c r="AU449" s="346"/>
      <c r="AV449" s="346"/>
    </row>
    <row r="450" spans="3:48" ht="10.9" customHeight="1">
      <c r="C450" s="353"/>
      <c r="D450" s="356"/>
      <c r="E450" s="359"/>
      <c r="F450" s="359"/>
      <c r="G450" s="353"/>
      <c r="H450" s="359"/>
      <c r="I450" s="372"/>
      <c r="J450" s="373"/>
      <c r="K450" s="374"/>
      <c r="L450" s="375"/>
      <c r="M450" s="376"/>
      <c r="N450" s="376"/>
      <c r="O450" s="376"/>
      <c r="P450" s="376"/>
      <c r="Q450" s="377"/>
      <c r="R450" s="372"/>
      <c r="S450" s="373"/>
      <c r="T450" s="380"/>
      <c r="U450" s="387"/>
      <c r="V450" s="388"/>
      <c r="W450" s="389"/>
      <c r="X450" s="348"/>
      <c r="Y450" s="349"/>
      <c r="Z450" s="349"/>
      <c r="AA450" s="349"/>
      <c r="AB450" s="349"/>
      <c r="AC450" s="350"/>
      <c r="AD450" s="98"/>
      <c r="AU450" s="346"/>
      <c r="AV450" s="346"/>
    </row>
    <row r="451" spans="3:48" ht="10.9" customHeight="1">
      <c r="C451" s="351">
        <v>6</v>
      </c>
      <c r="D451" s="354" t="s">
        <v>9</v>
      </c>
      <c r="E451" s="357">
        <v>4</v>
      </c>
      <c r="F451" s="357" t="s">
        <v>10</v>
      </c>
      <c r="G451" s="351" t="s">
        <v>20</v>
      </c>
      <c r="H451" s="357"/>
      <c r="I451" s="366"/>
      <c r="J451" s="367"/>
      <c r="K451" s="368"/>
      <c r="L451" s="375">
        <f t="shared" ref="L451" si="163">IF(AND(I451="△",AU451="●"),2+ROUNDDOWN(($K$246-100)/100,0)*2,0)</f>
        <v>0</v>
      </c>
      <c r="M451" s="376"/>
      <c r="N451" s="376"/>
      <c r="O451" s="376"/>
      <c r="P451" s="376"/>
      <c r="Q451" s="377"/>
      <c r="R451" s="366"/>
      <c r="S451" s="367"/>
      <c r="T451" s="378"/>
      <c r="U451" s="381">
        <f t="shared" ref="U451" si="164">IF(R451="①",$AL$195,IF(R451="②",$AL$226,0))</f>
        <v>0</v>
      </c>
      <c r="V451" s="382"/>
      <c r="W451" s="383"/>
      <c r="X451" s="348">
        <f t="shared" ref="X451" si="165">IF(I451="○",L451,ROUNDUP(L451*U451,1))</f>
        <v>0</v>
      </c>
      <c r="Y451" s="349"/>
      <c r="Z451" s="349"/>
      <c r="AA451" s="349"/>
      <c r="AB451" s="349"/>
      <c r="AC451" s="350"/>
      <c r="AD451" s="98"/>
      <c r="AU451" s="346" t="str">
        <f t="shared" ref="AU451" si="166">IF(OR(I451="×",AU455="×"),"×","●")</f>
        <v>●</v>
      </c>
      <c r="AV451" s="346">
        <f t="shared" ref="AV451" si="167">IF(AU451="●",IF(I451="定","-",I451),"-")</f>
        <v>0</v>
      </c>
    </row>
    <row r="452" spans="3:48" ht="10.9" customHeight="1">
      <c r="C452" s="442"/>
      <c r="D452" s="443"/>
      <c r="E452" s="358"/>
      <c r="F452" s="358"/>
      <c r="G452" s="442"/>
      <c r="H452" s="358"/>
      <c r="I452" s="369"/>
      <c r="J452" s="370"/>
      <c r="K452" s="371"/>
      <c r="L452" s="375"/>
      <c r="M452" s="376"/>
      <c r="N452" s="376"/>
      <c r="O452" s="376"/>
      <c r="P452" s="376"/>
      <c r="Q452" s="377"/>
      <c r="R452" s="369"/>
      <c r="S452" s="370"/>
      <c r="T452" s="379"/>
      <c r="U452" s="384"/>
      <c r="V452" s="385"/>
      <c r="W452" s="386"/>
      <c r="X452" s="348"/>
      <c r="Y452" s="349"/>
      <c r="Z452" s="349"/>
      <c r="AA452" s="349"/>
      <c r="AB452" s="349"/>
      <c r="AC452" s="350"/>
      <c r="AD452" s="98"/>
      <c r="AU452" s="346"/>
      <c r="AV452" s="346"/>
    </row>
    <row r="453" spans="3:48" ht="10.9" customHeight="1">
      <c r="C453" s="442"/>
      <c r="D453" s="443"/>
      <c r="E453" s="358"/>
      <c r="F453" s="358"/>
      <c r="G453" s="442"/>
      <c r="H453" s="358"/>
      <c r="I453" s="369"/>
      <c r="J453" s="370"/>
      <c r="K453" s="371"/>
      <c r="L453" s="375"/>
      <c r="M453" s="376"/>
      <c r="N453" s="376"/>
      <c r="O453" s="376"/>
      <c r="P453" s="376"/>
      <c r="Q453" s="377"/>
      <c r="R453" s="369"/>
      <c r="S453" s="370"/>
      <c r="T453" s="379"/>
      <c r="U453" s="384"/>
      <c r="V453" s="385"/>
      <c r="W453" s="386"/>
      <c r="X453" s="348"/>
      <c r="Y453" s="349"/>
      <c r="Z453" s="349"/>
      <c r="AA453" s="349"/>
      <c r="AB453" s="349"/>
      <c r="AC453" s="350"/>
      <c r="AD453" s="98"/>
      <c r="AU453" s="346"/>
      <c r="AV453" s="346"/>
    </row>
    <row r="454" spans="3:48" ht="10.9" customHeight="1">
      <c r="C454" s="353"/>
      <c r="D454" s="356"/>
      <c r="E454" s="359"/>
      <c r="F454" s="359"/>
      <c r="G454" s="353"/>
      <c r="H454" s="359"/>
      <c r="I454" s="372"/>
      <c r="J454" s="373"/>
      <c r="K454" s="374"/>
      <c r="L454" s="375"/>
      <c r="M454" s="376"/>
      <c r="N454" s="376"/>
      <c r="O454" s="376"/>
      <c r="P454" s="376"/>
      <c r="Q454" s="377"/>
      <c r="R454" s="372"/>
      <c r="S454" s="373"/>
      <c r="T454" s="380"/>
      <c r="U454" s="387"/>
      <c r="V454" s="388"/>
      <c r="W454" s="389"/>
      <c r="X454" s="348"/>
      <c r="Y454" s="349"/>
      <c r="Z454" s="349"/>
      <c r="AA454" s="349"/>
      <c r="AB454" s="349"/>
      <c r="AC454" s="350"/>
      <c r="AD454" s="98"/>
      <c r="AU454" s="346"/>
      <c r="AV454" s="346"/>
    </row>
    <row r="455" spans="3:48" ht="10.9" customHeight="1">
      <c r="C455" s="433">
        <v>6</v>
      </c>
      <c r="D455" s="436" t="s">
        <v>9</v>
      </c>
      <c r="E455" s="439">
        <v>5</v>
      </c>
      <c r="F455" s="439" t="s">
        <v>10</v>
      </c>
      <c r="G455" s="433" t="s">
        <v>21</v>
      </c>
      <c r="H455" s="439"/>
      <c r="I455" s="366"/>
      <c r="J455" s="367"/>
      <c r="K455" s="368"/>
      <c r="L455" s="447">
        <f>IF(OR(I455="○",I455="△"),IF(AU455="●",2+ROUNDDOWN(($K$246-100)/100,0)*2,0),0)</f>
        <v>0</v>
      </c>
      <c r="M455" s="448"/>
      <c r="N455" s="448"/>
      <c r="O455" s="448"/>
      <c r="P455" s="448"/>
      <c r="Q455" s="449"/>
      <c r="R455" s="366"/>
      <c r="S455" s="367"/>
      <c r="T455" s="378"/>
      <c r="U455" s="381">
        <f t="shared" ref="U455" si="168">IF(R455="①",$AL$195,IF(R455="②",$AL$226,0))</f>
        <v>0</v>
      </c>
      <c r="V455" s="382"/>
      <c r="W455" s="383"/>
      <c r="X455" s="348">
        <f t="shared" ref="X455" si="169">IF(I455="○",L455,ROUNDUP(L455*U455,1))</f>
        <v>0</v>
      </c>
      <c r="Y455" s="349"/>
      <c r="Z455" s="349"/>
      <c r="AA455" s="349"/>
      <c r="AB455" s="349"/>
      <c r="AC455" s="350"/>
      <c r="AD455" s="98"/>
      <c r="AU455" s="346" t="str">
        <f t="shared" ref="AU455" si="170">IF(OR(I455="×",AU459="×"),"×","●")</f>
        <v>●</v>
      </c>
      <c r="AV455" s="346">
        <f t="shared" ref="AV455" si="171">IF(AU455="●",IF(I455="定","-",I455),"-")</f>
        <v>0</v>
      </c>
    </row>
    <row r="456" spans="3:48" ht="10.9" customHeight="1">
      <c r="C456" s="434"/>
      <c r="D456" s="437"/>
      <c r="E456" s="440"/>
      <c r="F456" s="440"/>
      <c r="G456" s="434"/>
      <c r="H456" s="440"/>
      <c r="I456" s="369"/>
      <c r="J456" s="370"/>
      <c r="K456" s="371"/>
      <c r="L456" s="447"/>
      <c r="M456" s="448"/>
      <c r="N456" s="448"/>
      <c r="O456" s="448"/>
      <c r="P456" s="448"/>
      <c r="Q456" s="449"/>
      <c r="R456" s="369"/>
      <c r="S456" s="370"/>
      <c r="T456" s="379"/>
      <c r="U456" s="384"/>
      <c r="V456" s="385"/>
      <c r="W456" s="386"/>
      <c r="X456" s="348"/>
      <c r="Y456" s="349"/>
      <c r="Z456" s="349"/>
      <c r="AA456" s="349"/>
      <c r="AB456" s="349"/>
      <c r="AC456" s="350"/>
      <c r="AD456" s="98"/>
      <c r="AU456" s="346"/>
      <c r="AV456" s="346"/>
    </row>
    <row r="457" spans="3:48" ht="10.9" customHeight="1">
      <c r="C457" s="434"/>
      <c r="D457" s="437"/>
      <c r="E457" s="440"/>
      <c r="F457" s="440"/>
      <c r="G457" s="434"/>
      <c r="H457" s="440"/>
      <c r="I457" s="369"/>
      <c r="J457" s="370"/>
      <c r="K457" s="371"/>
      <c r="L457" s="447"/>
      <c r="M457" s="448"/>
      <c r="N457" s="448"/>
      <c r="O457" s="448"/>
      <c r="P457" s="448"/>
      <c r="Q457" s="449"/>
      <c r="R457" s="369"/>
      <c r="S457" s="370"/>
      <c r="T457" s="379"/>
      <c r="U457" s="384"/>
      <c r="V457" s="385"/>
      <c r="W457" s="386"/>
      <c r="X457" s="348"/>
      <c r="Y457" s="349"/>
      <c r="Z457" s="349"/>
      <c r="AA457" s="349"/>
      <c r="AB457" s="349"/>
      <c r="AC457" s="350"/>
      <c r="AD457" s="98"/>
      <c r="AU457" s="346"/>
      <c r="AV457" s="346"/>
    </row>
    <row r="458" spans="3:48" ht="10.9" customHeight="1">
      <c r="C458" s="444"/>
      <c r="D458" s="445"/>
      <c r="E458" s="446"/>
      <c r="F458" s="446"/>
      <c r="G458" s="444"/>
      <c r="H458" s="446"/>
      <c r="I458" s="372"/>
      <c r="J458" s="373"/>
      <c r="K458" s="374"/>
      <c r="L458" s="447"/>
      <c r="M458" s="448"/>
      <c r="N458" s="448"/>
      <c r="O458" s="448"/>
      <c r="P458" s="448"/>
      <c r="Q458" s="449"/>
      <c r="R458" s="372"/>
      <c r="S458" s="373"/>
      <c r="T458" s="380"/>
      <c r="U458" s="387"/>
      <c r="V458" s="388"/>
      <c r="W458" s="389"/>
      <c r="X458" s="348"/>
      <c r="Y458" s="349"/>
      <c r="Z458" s="349"/>
      <c r="AA458" s="349"/>
      <c r="AB458" s="349"/>
      <c r="AC458" s="350"/>
      <c r="AD458" s="98"/>
      <c r="AU458" s="346"/>
      <c r="AV458" s="346"/>
    </row>
    <row r="459" spans="3:48" ht="10.9" customHeight="1">
      <c r="C459" s="433">
        <v>6</v>
      </c>
      <c r="D459" s="436" t="s">
        <v>9</v>
      </c>
      <c r="E459" s="439">
        <v>6</v>
      </c>
      <c r="F459" s="439" t="s">
        <v>10</v>
      </c>
      <c r="G459" s="433" t="s">
        <v>22</v>
      </c>
      <c r="H459" s="439"/>
      <c r="I459" s="366"/>
      <c r="J459" s="367"/>
      <c r="K459" s="368"/>
      <c r="L459" s="447">
        <f>IF(OR(I459="○",I459="△"),IF(AU459="●",2+ROUNDDOWN(($K$246-100)/100,0)*2,0),0)</f>
        <v>0</v>
      </c>
      <c r="M459" s="448"/>
      <c r="N459" s="448"/>
      <c r="O459" s="448"/>
      <c r="P459" s="448"/>
      <c r="Q459" s="449"/>
      <c r="R459" s="366"/>
      <c r="S459" s="367"/>
      <c r="T459" s="378"/>
      <c r="U459" s="381">
        <f t="shared" ref="U459" si="172">IF(R459="①",$AL$195,IF(R459="②",$AL$226,0))</f>
        <v>0</v>
      </c>
      <c r="V459" s="382"/>
      <c r="W459" s="383"/>
      <c r="X459" s="348">
        <f t="shared" ref="X459" si="173">IF(I459="○",L459,ROUNDUP(L459*U459,1))</f>
        <v>0</v>
      </c>
      <c r="Y459" s="349"/>
      <c r="Z459" s="349"/>
      <c r="AA459" s="349"/>
      <c r="AB459" s="349"/>
      <c r="AC459" s="350"/>
      <c r="AD459" s="98"/>
      <c r="AU459" s="346" t="str">
        <f t="shared" ref="AU459" si="174">IF(OR(I459="×",AU463="×"),"×","●")</f>
        <v>●</v>
      </c>
      <c r="AV459" s="346">
        <f t="shared" ref="AV459" si="175">IF(AU459="●",IF(I459="定","-",I459),"-")</f>
        <v>0</v>
      </c>
    </row>
    <row r="460" spans="3:48" ht="10.9" customHeight="1">
      <c r="C460" s="434"/>
      <c r="D460" s="437"/>
      <c r="E460" s="440"/>
      <c r="F460" s="440"/>
      <c r="G460" s="434"/>
      <c r="H460" s="440"/>
      <c r="I460" s="369"/>
      <c r="J460" s="370"/>
      <c r="K460" s="371"/>
      <c r="L460" s="447"/>
      <c r="M460" s="448"/>
      <c r="N460" s="448"/>
      <c r="O460" s="448"/>
      <c r="P460" s="448"/>
      <c r="Q460" s="449"/>
      <c r="R460" s="369"/>
      <c r="S460" s="370"/>
      <c r="T460" s="379"/>
      <c r="U460" s="384"/>
      <c r="V460" s="385"/>
      <c r="W460" s="386"/>
      <c r="X460" s="348"/>
      <c r="Y460" s="349"/>
      <c r="Z460" s="349"/>
      <c r="AA460" s="349"/>
      <c r="AB460" s="349"/>
      <c r="AC460" s="350"/>
      <c r="AD460" s="98"/>
      <c r="AU460" s="346"/>
      <c r="AV460" s="346"/>
    </row>
    <row r="461" spans="3:48" ht="10.9" customHeight="1">
      <c r="C461" s="434"/>
      <c r="D461" s="437"/>
      <c r="E461" s="440"/>
      <c r="F461" s="440"/>
      <c r="G461" s="434"/>
      <c r="H461" s="440"/>
      <c r="I461" s="369"/>
      <c r="J461" s="370"/>
      <c r="K461" s="371"/>
      <c r="L461" s="447"/>
      <c r="M461" s="448"/>
      <c r="N461" s="448"/>
      <c r="O461" s="448"/>
      <c r="P461" s="448"/>
      <c r="Q461" s="449"/>
      <c r="R461" s="369"/>
      <c r="S461" s="370"/>
      <c r="T461" s="379"/>
      <c r="U461" s="384"/>
      <c r="V461" s="385"/>
      <c r="W461" s="386"/>
      <c r="X461" s="348"/>
      <c r="Y461" s="349"/>
      <c r="Z461" s="349"/>
      <c r="AA461" s="349"/>
      <c r="AB461" s="349"/>
      <c r="AC461" s="350"/>
      <c r="AD461" s="98"/>
      <c r="AU461" s="346"/>
      <c r="AV461" s="346"/>
    </row>
    <row r="462" spans="3:48" ht="10.9" customHeight="1">
      <c r="C462" s="444"/>
      <c r="D462" s="445"/>
      <c r="E462" s="446"/>
      <c r="F462" s="446"/>
      <c r="G462" s="444"/>
      <c r="H462" s="446"/>
      <c r="I462" s="372"/>
      <c r="J462" s="373"/>
      <c r="K462" s="374"/>
      <c r="L462" s="447"/>
      <c r="M462" s="448"/>
      <c r="N462" s="448"/>
      <c r="O462" s="448"/>
      <c r="P462" s="448"/>
      <c r="Q462" s="449"/>
      <c r="R462" s="372"/>
      <c r="S462" s="373"/>
      <c r="T462" s="380"/>
      <c r="U462" s="387"/>
      <c r="V462" s="388"/>
      <c r="W462" s="389"/>
      <c r="X462" s="348"/>
      <c r="Y462" s="349"/>
      <c r="Z462" s="349"/>
      <c r="AA462" s="349"/>
      <c r="AB462" s="349"/>
      <c r="AC462" s="350"/>
      <c r="AD462" s="98"/>
      <c r="AU462" s="346"/>
      <c r="AV462" s="346"/>
    </row>
    <row r="463" spans="3:48" ht="10.9" customHeight="1">
      <c r="C463" s="351">
        <v>6</v>
      </c>
      <c r="D463" s="354" t="s">
        <v>9</v>
      </c>
      <c r="E463" s="357">
        <v>7</v>
      </c>
      <c r="F463" s="357" t="s">
        <v>10</v>
      </c>
      <c r="G463" s="351" t="s">
        <v>23</v>
      </c>
      <c r="H463" s="357"/>
      <c r="I463" s="366"/>
      <c r="J463" s="367"/>
      <c r="K463" s="368"/>
      <c r="L463" s="375">
        <f t="shared" ref="L463" si="176">IF(AND(I463="△",AU463="●"),2+ROUNDDOWN(($K$246-100)/100,0)*2,0)</f>
        <v>0</v>
      </c>
      <c r="M463" s="376"/>
      <c r="N463" s="376"/>
      <c r="O463" s="376"/>
      <c r="P463" s="376"/>
      <c r="Q463" s="377"/>
      <c r="R463" s="366"/>
      <c r="S463" s="367"/>
      <c r="T463" s="378"/>
      <c r="U463" s="381">
        <f t="shared" ref="U463" si="177">IF(R463="①",$AL$195,IF(R463="②",$AL$226,0))</f>
        <v>0</v>
      </c>
      <c r="V463" s="382"/>
      <c r="W463" s="383"/>
      <c r="X463" s="348">
        <f t="shared" ref="X463" si="178">IF(I463="○",L463,ROUNDUP(L463*U463,1))</f>
        <v>0</v>
      </c>
      <c r="Y463" s="349"/>
      <c r="Z463" s="349"/>
      <c r="AA463" s="349"/>
      <c r="AB463" s="349"/>
      <c r="AC463" s="350"/>
      <c r="AD463" s="98"/>
      <c r="AU463" s="346" t="str">
        <f t="shared" ref="AU463" si="179">IF(OR(I463="×",AU467="×"),"×","●")</f>
        <v>●</v>
      </c>
      <c r="AV463" s="346">
        <f t="shared" ref="AV463" si="180">IF(AU463="●",IF(I463="定","-",I463),"-")</f>
        <v>0</v>
      </c>
    </row>
    <row r="464" spans="3:48" ht="10.9" customHeight="1">
      <c r="C464" s="442"/>
      <c r="D464" s="443"/>
      <c r="E464" s="358"/>
      <c r="F464" s="358"/>
      <c r="G464" s="442"/>
      <c r="H464" s="358"/>
      <c r="I464" s="369"/>
      <c r="J464" s="370"/>
      <c r="K464" s="371"/>
      <c r="L464" s="375"/>
      <c r="M464" s="376"/>
      <c r="N464" s="376"/>
      <c r="O464" s="376"/>
      <c r="P464" s="376"/>
      <c r="Q464" s="377"/>
      <c r="R464" s="369"/>
      <c r="S464" s="370"/>
      <c r="T464" s="379"/>
      <c r="U464" s="384"/>
      <c r="V464" s="385"/>
      <c r="W464" s="386"/>
      <c r="X464" s="348"/>
      <c r="Y464" s="349"/>
      <c r="Z464" s="349"/>
      <c r="AA464" s="349"/>
      <c r="AB464" s="349"/>
      <c r="AC464" s="350"/>
      <c r="AD464" s="98"/>
      <c r="AU464" s="346"/>
      <c r="AV464" s="346"/>
    </row>
    <row r="465" spans="3:48" ht="10.9" customHeight="1">
      <c r="C465" s="442"/>
      <c r="D465" s="443"/>
      <c r="E465" s="358"/>
      <c r="F465" s="358"/>
      <c r="G465" s="442"/>
      <c r="H465" s="358"/>
      <c r="I465" s="369"/>
      <c r="J465" s="370"/>
      <c r="K465" s="371"/>
      <c r="L465" s="375"/>
      <c r="M465" s="376"/>
      <c r="N465" s="376"/>
      <c r="O465" s="376"/>
      <c r="P465" s="376"/>
      <c r="Q465" s="377"/>
      <c r="R465" s="369"/>
      <c r="S465" s="370"/>
      <c r="T465" s="379"/>
      <c r="U465" s="384"/>
      <c r="V465" s="385"/>
      <c r="W465" s="386"/>
      <c r="X465" s="348"/>
      <c r="Y465" s="349"/>
      <c r="Z465" s="349"/>
      <c r="AA465" s="349"/>
      <c r="AB465" s="349"/>
      <c r="AC465" s="350"/>
      <c r="AD465" s="98"/>
      <c r="AU465" s="346"/>
      <c r="AV465" s="346"/>
    </row>
    <row r="466" spans="3:48" ht="10.9" customHeight="1">
      <c r="C466" s="353"/>
      <c r="D466" s="356"/>
      <c r="E466" s="359"/>
      <c r="F466" s="359"/>
      <c r="G466" s="353"/>
      <c r="H466" s="359"/>
      <c r="I466" s="372"/>
      <c r="J466" s="373"/>
      <c r="K466" s="374"/>
      <c r="L466" s="375"/>
      <c r="M466" s="376"/>
      <c r="N466" s="376"/>
      <c r="O466" s="376"/>
      <c r="P466" s="376"/>
      <c r="Q466" s="377"/>
      <c r="R466" s="372"/>
      <c r="S466" s="373"/>
      <c r="T466" s="380"/>
      <c r="U466" s="387"/>
      <c r="V466" s="388"/>
      <c r="W466" s="389"/>
      <c r="X466" s="348"/>
      <c r="Y466" s="349"/>
      <c r="Z466" s="349"/>
      <c r="AA466" s="349"/>
      <c r="AB466" s="349"/>
      <c r="AC466" s="350"/>
      <c r="AD466" s="98"/>
      <c r="AU466" s="346"/>
      <c r="AV466" s="346"/>
    </row>
    <row r="467" spans="3:48" ht="10.9" customHeight="1">
      <c r="C467" s="351">
        <v>6</v>
      </c>
      <c r="D467" s="354" t="s">
        <v>9</v>
      </c>
      <c r="E467" s="357">
        <v>8</v>
      </c>
      <c r="F467" s="357" t="s">
        <v>10</v>
      </c>
      <c r="G467" s="351" t="s">
        <v>24</v>
      </c>
      <c r="H467" s="357"/>
      <c r="I467" s="366"/>
      <c r="J467" s="367"/>
      <c r="K467" s="368"/>
      <c r="L467" s="375">
        <f t="shared" ref="L467" si="181">IF(AND(I467="△",AU467="●"),2+ROUNDDOWN(($K$246-100)/100,0)*2,0)</f>
        <v>0</v>
      </c>
      <c r="M467" s="376"/>
      <c r="N467" s="376"/>
      <c r="O467" s="376"/>
      <c r="P467" s="376"/>
      <c r="Q467" s="377"/>
      <c r="R467" s="366"/>
      <c r="S467" s="367"/>
      <c r="T467" s="378"/>
      <c r="U467" s="381">
        <f t="shared" ref="U467" si="182">IF(R467="①",$AL$195,IF(R467="②",$AL$226,0))</f>
        <v>0</v>
      </c>
      <c r="V467" s="382"/>
      <c r="W467" s="383"/>
      <c r="X467" s="348">
        <f t="shared" ref="X467" si="183">IF(I467="○",L467,ROUNDUP(L467*U467,1))</f>
        <v>0</v>
      </c>
      <c r="Y467" s="349"/>
      <c r="Z467" s="349"/>
      <c r="AA467" s="349"/>
      <c r="AB467" s="349"/>
      <c r="AC467" s="350"/>
      <c r="AD467" s="98"/>
      <c r="AU467" s="346" t="str">
        <f t="shared" ref="AU467" si="184">IF(OR(I467="×",AU471="×"),"×","●")</f>
        <v>●</v>
      </c>
      <c r="AV467" s="346">
        <f t="shared" ref="AV467" si="185">IF(AU467="●",IF(I467="定","-",I467),"-")</f>
        <v>0</v>
      </c>
    </row>
    <row r="468" spans="3:48" ht="10.9" customHeight="1">
      <c r="C468" s="442"/>
      <c r="D468" s="443"/>
      <c r="E468" s="358"/>
      <c r="F468" s="358"/>
      <c r="G468" s="442"/>
      <c r="H468" s="358"/>
      <c r="I468" s="369"/>
      <c r="J468" s="370"/>
      <c r="K468" s="371"/>
      <c r="L468" s="375"/>
      <c r="M468" s="376"/>
      <c r="N468" s="376"/>
      <c r="O468" s="376"/>
      <c r="P468" s="376"/>
      <c r="Q468" s="377"/>
      <c r="R468" s="369"/>
      <c r="S468" s="370"/>
      <c r="T468" s="379"/>
      <c r="U468" s="384"/>
      <c r="V468" s="385"/>
      <c r="W468" s="386"/>
      <c r="X468" s="348"/>
      <c r="Y468" s="349"/>
      <c r="Z468" s="349"/>
      <c r="AA468" s="349"/>
      <c r="AB468" s="349"/>
      <c r="AC468" s="350"/>
      <c r="AD468" s="98"/>
      <c r="AU468" s="346"/>
      <c r="AV468" s="346"/>
    </row>
    <row r="469" spans="3:48" ht="10.9" customHeight="1">
      <c r="C469" s="442"/>
      <c r="D469" s="443"/>
      <c r="E469" s="358"/>
      <c r="F469" s="358"/>
      <c r="G469" s="442"/>
      <c r="H469" s="358"/>
      <c r="I469" s="369"/>
      <c r="J469" s="370"/>
      <c r="K469" s="371"/>
      <c r="L469" s="375"/>
      <c r="M469" s="376"/>
      <c r="N469" s="376"/>
      <c r="O469" s="376"/>
      <c r="P469" s="376"/>
      <c r="Q469" s="377"/>
      <c r="R469" s="369"/>
      <c r="S469" s="370"/>
      <c r="T469" s="379"/>
      <c r="U469" s="384"/>
      <c r="V469" s="385"/>
      <c r="W469" s="386"/>
      <c r="X469" s="348"/>
      <c r="Y469" s="349"/>
      <c r="Z469" s="349"/>
      <c r="AA469" s="349"/>
      <c r="AB469" s="349"/>
      <c r="AC469" s="350"/>
      <c r="AD469" s="98"/>
      <c r="AU469" s="346"/>
      <c r="AV469" s="346"/>
    </row>
    <row r="470" spans="3:48" ht="10.9" customHeight="1">
      <c r="C470" s="353"/>
      <c r="D470" s="356"/>
      <c r="E470" s="359"/>
      <c r="F470" s="359"/>
      <c r="G470" s="353"/>
      <c r="H470" s="359"/>
      <c r="I470" s="372"/>
      <c r="J470" s="373"/>
      <c r="K470" s="374"/>
      <c r="L470" s="375"/>
      <c r="M470" s="376"/>
      <c r="N470" s="376"/>
      <c r="O470" s="376"/>
      <c r="P470" s="376"/>
      <c r="Q470" s="377"/>
      <c r="R470" s="372"/>
      <c r="S470" s="373"/>
      <c r="T470" s="380"/>
      <c r="U470" s="387"/>
      <c r="V470" s="388"/>
      <c r="W470" s="389"/>
      <c r="X470" s="348"/>
      <c r="Y470" s="349"/>
      <c r="Z470" s="349"/>
      <c r="AA470" s="349"/>
      <c r="AB470" s="349"/>
      <c r="AC470" s="350"/>
      <c r="AD470" s="98"/>
      <c r="AU470" s="346"/>
      <c r="AV470" s="346"/>
    </row>
    <row r="471" spans="3:48" ht="10.9" customHeight="1">
      <c r="C471" s="351">
        <v>6</v>
      </c>
      <c r="D471" s="354" t="s">
        <v>9</v>
      </c>
      <c r="E471" s="357">
        <v>9</v>
      </c>
      <c r="F471" s="357" t="s">
        <v>10</v>
      </c>
      <c r="G471" s="351" t="s">
        <v>25</v>
      </c>
      <c r="H471" s="357"/>
      <c r="I471" s="366"/>
      <c r="J471" s="367"/>
      <c r="K471" s="368"/>
      <c r="L471" s="375">
        <f t="shared" ref="L471" si="186">IF(AND(I471="△",AU471="●"),2+ROUNDDOWN(($K$246-100)/100,0)*2,0)</f>
        <v>0</v>
      </c>
      <c r="M471" s="376"/>
      <c r="N471" s="376"/>
      <c r="O471" s="376"/>
      <c r="P471" s="376"/>
      <c r="Q471" s="377"/>
      <c r="R471" s="366"/>
      <c r="S471" s="367"/>
      <c r="T471" s="378"/>
      <c r="U471" s="381">
        <f t="shared" ref="U471" si="187">IF(R471="①",$AL$195,IF(R471="②",$AL$226,0))</f>
        <v>0</v>
      </c>
      <c r="V471" s="382"/>
      <c r="W471" s="383"/>
      <c r="X471" s="348">
        <f t="shared" ref="X471" si="188">IF(I471="○",L471,ROUNDUP(L471*U471,1))</f>
        <v>0</v>
      </c>
      <c r="Y471" s="349"/>
      <c r="Z471" s="349"/>
      <c r="AA471" s="349"/>
      <c r="AB471" s="349"/>
      <c r="AC471" s="350"/>
      <c r="AD471" s="98"/>
      <c r="AU471" s="346" t="str">
        <f t="shared" ref="AU471" si="189">IF(OR(I471="×",AU475="×"),"×","●")</f>
        <v>●</v>
      </c>
      <c r="AV471" s="346">
        <f t="shared" ref="AV471" si="190">IF(AU471="●",IF(I471="定","-",I471),"-")</f>
        <v>0</v>
      </c>
    </row>
    <row r="472" spans="3:48" ht="10.9" customHeight="1">
      <c r="C472" s="442"/>
      <c r="D472" s="443"/>
      <c r="E472" s="358"/>
      <c r="F472" s="358"/>
      <c r="G472" s="442"/>
      <c r="H472" s="358"/>
      <c r="I472" s="369"/>
      <c r="J472" s="370"/>
      <c r="K472" s="371"/>
      <c r="L472" s="375"/>
      <c r="M472" s="376"/>
      <c r="N472" s="376"/>
      <c r="O472" s="376"/>
      <c r="P472" s="376"/>
      <c r="Q472" s="377"/>
      <c r="R472" s="369"/>
      <c r="S472" s="370"/>
      <c r="T472" s="379"/>
      <c r="U472" s="384"/>
      <c r="V472" s="385"/>
      <c r="W472" s="386"/>
      <c r="X472" s="348"/>
      <c r="Y472" s="349"/>
      <c r="Z472" s="349"/>
      <c r="AA472" s="349"/>
      <c r="AB472" s="349"/>
      <c r="AC472" s="350"/>
      <c r="AD472" s="98"/>
      <c r="AU472" s="346"/>
      <c r="AV472" s="346"/>
    </row>
    <row r="473" spans="3:48" ht="10.9" customHeight="1">
      <c r="C473" s="442"/>
      <c r="D473" s="443"/>
      <c r="E473" s="358"/>
      <c r="F473" s="358"/>
      <c r="G473" s="442"/>
      <c r="H473" s="358"/>
      <c r="I473" s="369"/>
      <c r="J473" s="370"/>
      <c r="K473" s="371"/>
      <c r="L473" s="375"/>
      <c r="M473" s="376"/>
      <c r="N473" s="376"/>
      <c r="O473" s="376"/>
      <c r="P473" s="376"/>
      <c r="Q473" s="377"/>
      <c r="R473" s="369"/>
      <c r="S473" s="370"/>
      <c r="T473" s="379"/>
      <c r="U473" s="384"/>
      <c r="V473" s="385"/>
      <c r="W473" s="386"/>
      <c r="X473" s="348"/>
      <c r="Y473" s="349"/>
      <c r="Z473" s="349"/>
      <c r="AA473" s="349"/>
      <c r="AB473" s="349"/>
      <c r="AC473" s="350"/>
      <c r="AD473" s="98"/>
      <c r="AU473" s="346"/>
      <c r="AV473" s="346"/>
    </row>
    <row r="474" spans="3:48" ht="10.9" customHeight="1">
      <c r="C474" s="353"/>
      <c r="D474" s="356"/>
      <c r="E474" s="359"/>
      <c r="F474" s="359"/>
      <c r="G474" s="353"/>
      <c r="H474" s="359"/>
      <c r="I474" s="372"/>
      <c r="J474" s="373"/>
      <c r="K474" s="374"/>
      <c r="L474" s="375"/>
      <c r="M474" s="376"/>
      <c r="N474" s="376"/>
      <c r="O474" s="376"/>
      <c r="P474" s="376"/>
      <c r="Q474" s="377"/>
      <c r="R474" s="372"/>
      <c r="S474" s="373"/>
      <c r="T474" s="380"/>
      <c r="U474" s="387"/>
      <c r="V474" s="388"/>
      <c r="W474" s="389"/>
      <c r="X474" s="348"/>
      <c r="Y474" s="349"/>
      <c r="Z474" s="349"/>
      <c r="AA474" s="349"/>
      <c r="AB474" s="349"/>
      <c r="AC474" s="350"/>
      <c r="AD474" s="98"/>
      <c r="AU474" s="346"/>
      <c r="AV474" s="346"/>
    </row>
    <row r="475" spans="3:48" ht="10.9" customHeight="1">
      <c r="C475" s="351">
        <v>6</v>
      </c>
      <c r="D475" s="354" t="s">
        <v>9</v>
      </c>
      <c r="E475" s="357">
        <v>10</v>
      </c>
      <c r="F475" s="357" t="s">
        <v>10</v>
      </c>
      <c r="G475" s="351" t="s">
        <v>19</v>
      </c>
      <c r="H475" s="357"/>
      <c r="I475" s="366"/>
      <c r="J475" s="367"/>
      <c r="K475" s="368"/>
      <c r="L475" s="375">
        <f t="shared" ref="L475" si="191">IF(AND(I475="△",AU475="●"),2+ROUNDDOWN(($K$246-100)/100,0)*2,0)</f>
        <v>0</v>
      </c>
      <c r="M475" s="376"/>
      <c r="N475" s="376"/>
      <c r="O475" s="376"/>
      <c r="P475" s="376"/>
      <c r="Q475" s="377"/>
      <c r="R475" s="366"/>
      <c r="S475" s="367"/>
      <c r="T475" s="378"/>
      <c r="U475" s="381">
        <f t="shared" ref="U475" si="192">IF(R475="①",$AL$195,IF(R475="②",$AL$226,0))</f>
        <v>0</v>
      </c>
      <c r="V475" s="382"/>
      <c r="W475" s="383"/>
      <c r="X475" s="348">
        <f t="shared" ref="X475" si="193">IF(I475="○",L475,ROUNDUP(L475*U475,1))</f>
        <v>0</v>
      </c>
      <c r="Y475" s="349"/>
      <c r="Z475" s="349"/>
      <c r="AA475" s="349"/>
      <c r="AB475" s="349"/>
      <c r="AC475" s="350"/>
      <c r="AD475" s="98"/>
      <c r="AU475" s="346" t="str">
        <f t="shared" ref="AU475" si="194">IF(OR(I475="×",AU479="×"),"×","●")</f>
        <v>●</v>
      </c>
      <c r="AV475" s="346">
        <f t="shared" ref="AV475" si="195">IF(AU475="●",IF(I475="定","-",I475),"-")</f>
        <v>0</v>
      </c>
    </row>
    <row r="476" spans="3:48" ht="10.9" customHeight="1">
      <c r="C476" s="442"/>
      <c r="D476" s="443"/>
      <c r="E476" s="358"/>
      <c r="F476" s="358"/>
      <c r="G476" s="442"/>
      <c r="H476" s="358"/>
      <c r="I476" s="369"/>
      <c r="J476" s="370"/>
      <c r="K476" s="371"/>
      <c r="L476" s="375"/>
      <c r="M476" s="376"/>
      <c r="N476" s="376"/>
      <c r="O476" s="376"/>
      <c r="P476" s="376"/>
      <c r="Q476" s="377"/>
      <c r="R476" s="369"/>
      <c r="S476" s="370"/>
      <c r="T476" s="379"/>
      <c r="U476" s="384"/>
      <c r="V476" s="385"/>
      <c r="W476" s="386"/>
      <c r="X476" s="348"/>
      <c r="Y476" s="349"/>
      <c r="Z476" s="349"/>
      <c r="AA476" s="349"/>
      <c r="AB476" s="349"/>
      <c r="AC476" s="350"/>
      <c r="AD476" s="98"/>
      <c r="AU476" s="346"/>
      <c r="AV476" s="346"/>
    </row>
    <row r="477" spans="3:48" ht="10.9" customHeight="1">
      <c r="C477" s="442"/>
      <c r="D477" s="443"/>
      <c r="E477" s="358"/>
      <c r="F477" s="358"/>
      <c r="G477" s="442"/>
      <c r="H477" s="358"/>
      <c r="I477" s="369"/>
      <c r="J477" s="370"/>
      <c r="K477" s="371"/>
      <c r="L477" s="375"/>
      <c r="M477" s="376"/>
      <c r="N477" s="376"/>
      <c r="O477" s="376"/>
      <c r="P477" s="376"/>
      <c r="Q477" s="377"/>
      <c r="R477" s="369"/>
      <c r="S477" s="370"/>
      <c r="T477" s="379"/>
      <c r="U477" s="384"/>
      <c r="V477" s="385"/>
      <c r="W477" s="386"/>
      <c r="X477" s="348"/>
      <c r="Y477" s="349"/>
      <c r="Z477" s="349"/>
      <c r="AA477" s="349"/>
      <c r="AB477" s="349"/>
      <c r="AC477" s="350"/>
      <c r="AD477" s="98"/>
      <c r="AU477" s="346"/>
      <c r="AV477" s="346"/>
    </row>
    <row r="478" spans="3:48" ht="10.9" customHeight="1">
      <c r="C478" s="353"/>
      <c r="D478" s="356"/>
      <c r="E478" s="359"/>
      <c r="F478" s="359"/>
      <c r="G478" s="353"/>
      <c r="H478" s="359"/>
      <c r="I478" s="372"/>
      <c r="J478" s="373"/>
      <c r="K478" s="374"/>
      <c r="L478" s="375"/>
      <c r="M478" s="376"/>
      <c r="N478" s="376"/>
      <c r="O478" s="376"/>
      <c r="P478" s="376"/>
      <c r="Q478" s="377"/>
      <c r="R478" s="372"/>
      <c r="S478" s="373"/>
      <c r="T478" s="380"/>
      <c r="U478" s="387"/>
      <c r="V478" s="388"/>
      <c r="W478" s="389"/>
      <c r="X478" s="348"/>
      <c r="Y478" s="349"/>
      <c r="Z478" s="349"/>
      <c r="AA478" s="349"/>
      <c r="AB478" s="349"/>
      <c r="AC478" s="350"/>
      <c r="AD478" s="98"/>
      <c r="AU478" s="346"/>
      <c r="AV478" s="346"/>
    </row>
    <row r="479" spans="3:48" ht="10.9" customHeight="1">
      <c r="C479" s="351">
        <v>6</v>
      </c>
      <c r="D479" s="354" t="s">
        <v>9</v>
      </c>
      <c r="E479" s="357">
        <v>11</v>
      </c>
      <c r="F479" s="357" t="s">
        <v>10</v>
      </c>
      <c r="G479" s="351" t="s">
        <v>20</v>
      </c>
      <c r="H479" s="357"/>
      <c r="I479" s="366"/>
      <c r="J479" s="367"/>
      <c r="K479" s="368"/>
      <c r="L479" s="375">
        <f t="shared" ref="L479" si="196">IF(AND(I479="△",AU479="●"),2+ROUNDDOWN(($K$246-100)/100,0)*2,0)</f>
        <v>0</v>
      </c>
      <c r="M479" s="376"/>
      <c r="N479" s="376"/>
      <c r="O479" s="376"/>
      <c r="P479" s="376"/>
      <c r="Q479" s="377"/>
      <c r="R479" s="366"/>
      <c r="S479" s="367"/>
      <c r="T479" s="378"/>
      <c r="U479" s="381">
        <f t="shared" ref="U479" si="197">IF(R479="①",$AL$195,IF(R479="②",$AL$226,0))</f>
        <v>0</v>
      </c>
      <c r="V479" s="382"/>
      <c r="W479" s="383"/>
      <c r="X479" s="348">
        <f t="shared" ref="X479" si="198">IF(I479="○",L479,ROUNDUP(L479*U479,1))</f>
        <v>0</v>
      </c>
      <c r="Y479" s="349"/>
      <c r="Z479" s="349"/>
      <c r="AA479" s="349"/>
      <c r="AB479" s="349"/>
      <c r="AC479" s="350"/>
      <c r="AD479" s="98"/>
      <c r="AU479" s="346" t="str">
        <f t="shared" ref="AU479" si="199">IF(OR(I479="×",AU483="×"),"×","●")</f>
        <v>●</v>
      </c>
      <c r="AV479" s="346">
        <f t="shared" ref="AV479" si="200">IF(AU479="●",IF(I479="定","-",I479),"-")</f>
        <v>0</v>
      </c>
    </row>
    <row r="480" spans="3:48" ht="10.9" customHeight="1">
      <c r="C480" s="442"/>
      <c r="D480" s="443"/>
      <c r="E480" s="358"/>
      <c r="F480" s="358"/>
      <c r="G480" s="442"/>
      <c r="H480" s="358"/>
      <c r="I480" s="369"/>
      <c r="J480" s="370"/>
      <c r="K480" s="371"/>
      <c r="L480" s="375"/>
      <c r="M480" s="376"/>
      <c r="N480" s="376"/>
      <c r="O480" s="376"/>
      <c r="P480" s="376"/>
      <c r="Q480" s="377"/>
      <c r="R480" s="369"/>
      <c r="S480" s="370"/>
      <c r="T480" s="379"/>
      <c r="U480" s="384"/>
      <c r="V480" s="385"/>
      <c r="W480" s="386"/>
      <c r="X480" s="348"/>
      <c r="Y480" s="349"/>
      <c r="Z480" s="349"/>
      <c r="AA480" s="349"/>
      <c r="AB480" s="349"/>
      <c r="AC480" s="350"/>
      <c r="AD480" s="98"/>
      <c r="AU480" s="346"/>
      <c r="AV480" s="346"/>
    </row>
    <row r="481" spans="3:48" ht="10.9" customHeight="1">
      <c r="C481" s="442"/>
      <c r="D481" s="443"/>
      <c r="E481" s="358"/>
      <c r="F481" s="358"/>
      <c r="G481" s="442"/>
      <c r="H481" s="358"/>
      <c r="I481" s="369"/>
      <c r="J481" s="370"/>
      <c r="K481" s="371"/>
      <c r="L481" s="375"/>
      <c r="M481" s="376"/>
      <c r="N481" s="376"/>
      <c r="O481" s="376"/>
      <c r="P481" s="376"/>
      <c r="Q481" s="377"/>
      <c r="R481" s="369"/>
      <c r="S481" s="370"/>
      <c r="T481" s="379"/>
      <c r="U481" s="384"/>
      <c r="V481" s="385"/>
      <c r="W481" s="386"/>
      <c r="X481" s="348"/>
      <c r="Y481" s="349"/>
      <c r="Z481" s="349"/>
      <c r="AA481" s="349"/>
      <c r="AB481" s="349"/>
      <c r="AC481" s="350"/>
      <c r="AD481" s="98"/>
      <c r="AU481" s="346"/>
      <c r="AV481" s="346"/>
    </row>
    <row r="482" spans="3:48" ht="10.9" customHeight="1">
      <c r="C482" s="353"/>
      <c r="D482" s="356"/>
      <c r="E482" s="359"/>
      <c r="F482" s="359"/>
      <c r="G482" s="353"/>
      <c r="H482" s="359"/>
      <c r="I482" s="372"/>
      <c r="J482" s="373"/>
      <c r="K482" s="374"/>
      <c r="L482" s="375"/>
      <c r="M482" s="376"/>
      <c r="N482" s="376"/>
      <c r="O482" s="376"/>
      <c r="P482" s="376"/>
      <c r="Q482" s="377"/>
      <c r="R482" s="372"/>
      <c r="S482" s="373"/>
      <c r="T482" s="380"/>
      <c r="U482" s="387"/>
      <c r="V482" s="388"/>
      <c r="W482" s="389"/>
      <c r="X482" s="348"/>
      <c r="Y482" s="349"/>
      <c r="Z482" s="349"/>
      <c r="AA482" s="349"/>
      <c r="AB482" s="349"/>
      <c r="AC482" s="350"/>
      <c r="AD482" s="98"/>
      <c r="AU482" s="346"/>
      <c r="AV482" s="346"/>
    </row>
    <row r="483" spans="3:48" ht="10.9" customHeight="1">
      <c r="C483" s="433">
        <v>6</v>
      </c>
      <c r="D483" s="436" t="s">
        <v>9</v>
      </c>
      <c r="E483" s="439">
        <v>12</v>
      </c>
      <c r="F483" s="439" t="s">
        <v>10</v>
      </c>
      <c r="G483" s="433" t="s">
        <v>21</v>
      </c>
      <c r="H483" s="439"/>
      <c r="I483" s="366"/>
      <c r="J483" s="367"/>
      <c r="K483" s="368"/>
      <c r="L483" s="447">
        <f>IF(OR(I483="○",I483="△"),IF(AU483="●",2+ROUNDDOWN(($K$246-100)/100,0)*2,0),0)</f>
        <v>0</v>
      </c>
      <c r="M483" s="448"/>
      <c r="N483" s="448"/>
      <c r="O483" s="448"/>
      <c r="P483" s="448"/>
      <c r="Q483" s="449"/>
      <c r="R483" s="366"/>
      <c r="S483" s="367"/>
      <c r="T483" s="378"/>
      <c r="U483" s="381">
        <f t="shared" ref="U483" si="201">IF(R483="①",$AL$195,IF(R483="②",$AL$226,0))</f>
        <v>0</v>
      </c>
      <c r="V483" s="382"/>
      <c r="W483" s="383"/>
      <c r="X483" s="348">
        <f t="shared" ref="X483" si="202">IF(I483="○",L483,ROUNDUP(L483*U483,1))</f>
        <v>0</v>
      </c>
      <c r="Y483" s="349"/>
      <c r="Z483" s="349"/>
      <c r="AA483" s="349"/>
      <c r="AB483" s="349"/>
      <c r="AC483" s="350"/>
      <c r="AD483" s="98"/>
      <c r="AU483" s="346" t="str">
        <f t="shared" ref="AU483" si="203">IF(OR(I483="×",AU487="×"),"×","●")</f>
        <v>●</v>
      </c>
      <c r="AV483" s="346">
        <f t="shared" ref="AV483" si="204">IF(AU483="●",IF(I483="定","-",I483),"-")</f>
        <v>0</v>
      </c>
    </row>
    <row r="484" spans="3:48" ht="10.9" customHeight="1">
      <c r="C484" s="434"/>
      <c r="D484" s="437"/>
      <c r="E484" s="440"/>
      <c r="F484" s="440"/>
      <c r="G484" s="434"/>
      <c r="H484" s="440"/>
      <c r="I484" s="369"/>
      <c r="J484" s="370"/>
      <c r="K484" s="371"/>
      <c r="L484" s="447"/>
      <c r="M484" s="448"/>
      <c r="N484" s="448"/>
      <c r="O484" s="448"/>
      <c r="P484" s="448"/>
      <c r="Q484" s="449"/>
      <c r="R484" s="369"/>
      <c r="S484" s="370"/>
      <c r="T484" s="379"/>
      <c r="U484" s="384"/>
      <c r="V484" s="385"/>
      <c r="W484" s="386"/>
      <c r="X484" s="348"/>
      <c r="Y484" s="349"/>
      <c r="Z484" s="349"/>
      <c r="AA484" s="349"/>
      <c r="AB484" s="349"/>
      <c r="AC484" s="350"/>
      <c r="AD484" s="98"/>
      <c r="AU484" s="346"/>
      <c r="AV484" s="346"/>
    </row>
    <row r="485" spans="3:48" ht="10.9" customHeight="1">
      <c r="C485" s="434"/>
      <c r="D485" s="437"/>
      <c r="E485" s="440"/>
      <c r="F485" s="440"/>
      <c r="G485" s="434"/>
      <c r="H485" s="440"/>
      <c r="I485" s="369"/>
      <c r="J485" s="370"/>
      <c r="K485" s="371"/>
      <c r="L485" s="447"/>
      <c r="M485" s="448"/>
      <c r="N485" s="448"/>
      <c r="O485" s="448"/>
      <c r="P485" s="448"/>
      <c r="Q485" s="449"/>
      <c r="R485" s="369"/>
      <c r="S485" s="370"/>
      <c r="T485" s="379"/>
      <c r="U485" s="384"/>
      <c r="V485" s="385"/>
      <c r="W485" s="386"/>
      <c r="X485" s="348"/>
      <c r="Y485" s="349"/>
      <c r="Z485" s="349"/>
      <c r="AA485" s="349"/>
      <c r="AB485" s="349"/>
      <c r="AC485" s="350"/>
      <c r="AD485" s="98"/>
      <c r="AU485" s="346"/>
      <c r="AV485" s="346"/>
    </row>
    <row r="486" spans="3:48" ht="10.9" customHeight="1">
      <c r="C486" s="444"/>
      <c r="D486" s="445"/>
      <c r="E486" s="446"/>
      <c r="F486" s="446"/>
      <c r="G486" s="444"/>
      <c r="H486" s="446"/>
      <c r="I486" s="372"/>
      <c r="J486" s="373"/>
      <c r="K486" s="374"/>
      <c r="L486" s="447"/>
      <c r="M486" s="448"/>
      <c r="N486" s="448"/>
      <c r="O486" s="448"/>
      <c r="P486" s="448"/>
      <c r="Q486" s="449"/>
      <c r="R486" s="372"/>
      <c r="S486" s="373"/>
      <c r="T486" s="380"/>
      <c r="U486" s="387"/>
      <c r="V486" s="388"/>
      <c r="W486" s="389"/>
      <c r="X486" s="348"/>
      <c r="Y486" s="349"/>
      <c r="Z486" s="349"/>
      <c r="AA486" s="349"/>
      <c r="AB486" s="349"/>
      <c r="AC486" s="350"/>
      <c r="AD486" s="98"/>
      <c r="AU486" s="346"/>
      <c r="AV486" s="346"/>
    </row>
    <row r="487" spans="3:48" ht="10.9" customHeight="1">
      <c r="C487" s="433">
        <v>6</v>
      </c>
      <c r="D487" s="436" t="s">
        <v>9</v>
      </c>
      <c r="E487" s="439">
        <v>13</v>
      </c>
      <c r="F487" s="439" t="s">
        <v>10</v>
      </c>
      <c r="G487" s="433" t="s">
        <v>22</v>
      </c>
      <c r="H487" s="439"/>
      <c r="I487" s="366"/>
      <c r="J487" s="367"/>
      <c r="K487" s="368"/>
      <c r="L487" s="447">
        <f>IF(OR(I487="○",I487="△"),IF(AU487="●",2+ROUNDDOWN(($K$246-100)/100,0)*2,0),0)</f>
        <v>0</v>
      </c>
      <c r="M487" s="448"/>
      <c r="N487" s="448"/>
      <c r="O487" s="448"/>
      <c r="P487" s="448"/>
      <c r="Q487" s="449"/>
      <c r="R487" s="366"/>
      <c r="S487" s="367"/>
      <c r="T487" s="378"/>
      <c r="U487" s="381">
        <f t="shared" ref="U487" si="205">IF(R487="①",$AL$195,IF(R487="②",$AL$226,0))</f>
        <v>0</v>
      </c>
      <c r="V487" s="382"/>
      <c r="W487" s="383"/>
      <c r="X487" s="348">
        <f t="shared" ref="X487" si="206">IF(I487="○",L487,ROUNDUP(L487*U487,1))</f>
        <v>0</v>
      </c>
      <c r="Y487" s="349"/>
      <c r="Z487" s="349"/>
      <c r="AA487" s="349"/>
      <c r="AB487" s="349"/>
      <c r="AC487" s="350"/>
      <c r="AD487" s="98"/>
      <c r="AU487" s="346" t="str">
        <f t="shared" ref="AU487" si="207">IF(OR(I487="×",AU491="×"),"×","●")</f>
        <v>●</v>
      </c>
      <c r="AV487" s="346">
        <f t="shared" ref="AV487" si="208">IF(AU487="●",IF(I487="定","-",I487),"-")</f>
        <v>0</v>
      </c>
    </row>
    <row r="488" spans="3:48" ht="10.9" customHeight="1">
      <c r="C488" s="434"/>
      <c r="D488" s="437"/>
      <c r="E488" s="440"/>
      <c r="F488" s="440"/>
      <c r="G488" s="434"/>
      <c r="H488" s="440"/>
      <c r="I488" s="369"/>
      <c r="J488" s="370"/>
      <c r="K488" s="371"/>
      <c r="L488" s="447"/>
      <c r="M488" s="448"/>
      <c r="N488" s="448"/>
      <c r="O488" s="448"/>
      <c r="P488" s="448"/>
      <c r="Q488" s="449"/>
      <c r="R488" s="369"/>
      <c r="S488" s="370"/>
      <c r="T488" s="379"/>
      <c r="U488" s="384"/>
      <c r="V488" s="385"/>
      <c r="W488" s="386"/>
      <c r="X488" s="348"/>
      <c r="Y488" s="349"/>
      <c r="Z488" s="349"/>
      <c r="AA488" s="349"/>
      <c r="AB488" s="349"/>
      <c r="AC488" s="350"/>
      <c r="AD488" s="98"/>
      <c r="AU488" s="346"/>
      <c r="AV488" s="346"/>
    </row>
    <row r="489" spans="3:48" ht="10.9" customHeight="1">
      <c r="C489" s="434"/>
      <c r="D489" s="437"/>
      <c r="E489" s="440"/>
      <c r="F489" s="440"/>
      <c r="G489" s="434"/>
      <c r="H489" s="440"/>
      <c r="I489" s="369"/>
      <c r="J489" s="370"/>
      <c r="K489" s="371"/>
      <c r="L489" s="447"/>
      <c r="M489" s="448"/>
      <c r="N489" s="448"/>
      <c r="O489" s="448"/>
      <c r="P489" s="448"/>
      <c r="Q489" s="449"/>
      <c r="R489" s="369"/>
      <c r="S489" s="370"/>
      <c r="T489" s="379"/>
      <c r="U489" s="384"/>
      <c r="V489" s="385"/>
      <c r="W489" s="386"/>
      <c r="X489" s="348"/>
      <c r="Y489" s="349"/>
      <c r="Z489" s="349"/>
      <c r="AA489" s="349"/>
      <c r="AB489" s="349"/>
      <c r="AC489" s="350"/>
      <c r="AD489" s="98"/>
      <c r="AU489" s="346"/>
      <c r="AV489" s="346"/>
    </row>
    <row r="490" spans="3:48" ht="10.9" customHeight="1">
      <c r="C490" s="444"/>
      <c r="D490" s="445"/>
      <c r="E490" s="446"/>
      <c r="F490" s="446"/>
      <c r="G490" s="444"/>
      <c r="H490" s="446"/>
      <c r="I490" s="372"/>
      <c r="J490" s="373"/>
      <c r="K490" s="374"/>
      <c r="L490" s="447"/>
      <c r="M490" s="448"/>
      <c r="N490" s="448"/>
      <c r="O490" s="448"/>
      <c r="P490" s="448"/>
      <c r="Q490" s="449"/>
      <c r="R490" s="372"/>
      <c r="S490" s="373"/>
      <c r="T490" s="380"/>
      <c r="U490" s="387"/>
      <c r="V490" s="388"/>
      <c r="W490" s="389"/>
      <c r="X490" s="348"/>
      <c r="Y490" s="349"/>
      <c r="Z490" s="349"/>
      <c r="AA490" s="349"/>
      <c r="AB490" s="349"/>
      <c r="AC490" s="350"/>
      <c r="AD490" s="98"/>
      <c r="AU490" s="346"/>
      <c r="AV490" s="346"/>
    </row>
    <row r="491" spans="3:48" ht="10.9" customHeight="1">
      <c r="C491" s="351">
        <v>6</v>
      </c>
      <c r="D491" s="354" t="s">
        <v>9</v>
      </c>
      <c r="E491" s="357">
        <v>14</v>
      </c>
      <c r="F491" s="357" t="s">
        <v>10</v>
      </c>
      <c r="G491" s="351" t="s">
        <v>23</v>
      </c>
      <c r="H491" s="357"/>
      <c r="I491" s="366"/>
      <c r="J491" s="367"/>
      <c r="K491" s="368"/>
      <c r="L491" s="375">
        <f t="shared" ref="L491" si="209">IF(AND(I491="△",AU491="●"),2+ROUNDDOWN(($K$246-100)/100,0)*2,0)</f>
        <v>0</v>
      </c>
      <c r="M491" s="376"/>
      <c r="N491" s="376"/>
      <c r="O491" s="376"/>
      <c r="P491" s="376"/>
      <c r="Q491" s="377"/>
      <c r="R491" s="366"/>
      <c r="S491" s="367"/>
      <c r="T491" s="378"/>
      <c r="U491" s="381">
        <f t="shared" ref="U491" si="210">IF(R491="①",$AL$195,IF(R491="②",$AL$226,0))</f>
        <v>0</v>
      </c>
      <c r="V491" s="382"/>
      <c r="W491" s="383"/>
      <c r="X491" s="348">
        <f t="shared" ref="X491" si="211">IF(I491="○",L491,ROUNDUP(L491*U491,1))</f>
        <v>0</v>
      </c>
      <c r="Y491" s="349"/>
      <c r="Z491" s="349"/>
      <c r="AA491" s="349"/>
      <c r="AB491" s="349"/>
      <c r="AC491" s="350"/>
      <c r="AD491" s="98"/>
      <c r="AU491" s="346" t="str">
        <f t="shared" ref="AU491" si="212">IF(OR(I491="×",AU495="×"),"×","●")</f>
        <v>●</v>
      </c>
      <c r="AV491" s="346">
        <f t="shared" ref="AV491" si="213">IF(AU491="●",IF(I491="定","-",I491),"-")</f>
        <v>0</v>
      </c>
    </row>
    <row r="492" spans="3:48" ht="10.9" customHeight="1">
      <c r="C492" s="442"/>
      <c r="D492" s="443"/>
      <c r="E492" s="358"/>
      <c r="F492" s="358"/>
      <c r="G492" s="442"/>
      <c r="H492" s="358"/>
      <c r="I492" s="369"/>
      <c r="J492" s="370"/>
      <c r="K492" s="371"/>
      <c r="L492" s="375"/>
      <c r="M492" s="376"/>
      <c r="N492" s="376"/>
      <c r="O492" s="376"/>
      <c r="P492" s="376"/>
      <c r="Q492" s="377"/>
      <c r="R492" s="369"/>
      <c r="S492" s="370"/>
      <c r="T492" s="379"/>
      <c r="U492" s="384"/>
      <c r="V492" s="385"/>
      <c r="W492" s="386"/>
      <c r="X492" s="348"/>
      <c r="Y492" s="349"/>
      <c r="Z492" s="349"/>
      <c r="AA492" s="349"/>
      <c r="AB492" s="349"/>
      <c r="AC492" s="350"/>
      <c r="AD492" s="98"/>
      <c r="AU492" s="346"/>
      <c r="AV492" s="346"/>
    </row>
    <row r="493" spans="3:48" ht="10.9" customHeight="1">
      <c r="C493" s="442"/>
      <c r="D493" s="443"/>
      <c r="E493" s="358"/>
      <c r="F493" s="358"/>
      <c r="G493" s="442"/>
      <c r="H493" s="358"/>
      <c r="I493" s="369"/>
      <c r="J493" s="370"/>
      <c r="K493" s="371"/>
      <c r="L493" s="375"/>
      <c r="M493" s="376"/>
      <c r="N493" s="376"/>
      <c r="O493" s="376"/>
      <c r="P493" s="376"/>
      <c r="Q493" s="377"/>
      <c r="R493" s="369"/>
      <c r="S493" s="370"/>
      <c r="T493" s="379"/>
      <c r="U493" s="384"/>
      <c r="V493" s="385"/>
      <c r="W493" s="386"/>
      <c r="X493" s="348"/>
      <c r="Y493" s="349"/>
      <c r="Z493" s="349"/>
      <c r="AA493" s="349"/>
      <c r="AB493" s="349"/>
      <c r="AC493" s="350"/>
      <c r="AD493" s="98"/>
      <c r="AU493" s="346"/>
      <c r="AV493" s="346"/>
    </row>
    <row r="494" spans="3:48" ht="10.9" customHeight="1">
      <c r="C494" s="353"/>
      <c r="D494" s="356"/>
      <c r="E494" s="359"/>
      <c r="F494" s="359"/>
      <c r="G494" s="353"/>
      <c r="H494" s="359"/>
      <c r="I494" s="372"/>
      <c r="J494" s="373"/>
      <c r="K494" s="374"/>
      <c r="L494" s="375"/>
      <c r="M494" s="376"/>
      <c r="N494" s="376"/>
      <c r="O494" s="376"/>
      <c r="P494" s="376"/>
      <c r="Q494" s="377"/>
      <c r="R494" s="372"/>
      <c r="S494" s="373"/>
      <c r="T494" s="380"/>
      <c r="U494" s="387"/>
      <c r="V494" s="388"/>
      <c r="W494" s="389"/>
      <c r="X494" s="348"/>
      <c r="Y494" s="349"/>
      <c r="Z494" s="349"/>
      <c r="AA494" s="349"/>
      <c r="AB494" s="349"/>
      <c r="AC494" s="350"/>
      <c r="AD494" s="98"/>
      <c r="AU494" s="346"/>
      <c r="AV494" s="346"/>
    </row>
    <row r="495" spans="3:48" ht="10.9" customHeight="1">
      <c r="C495" s="351">
        <v>6</v>
      </c>
      <c r="D495" s="354" t="s">
        <v>9</v>
      </c>
      <c r="E495" s="357">
        <v>15</v>
      </c>
      <c r="F495" s="357" t="s">
        <v>10</v>
      </c>
      <c r="G495" s="351" t="s">
        <v>24</v>
      </c>
      <c r="H495" s="357"/>
      <c r="I495" s="366"/>
      <c r="J495" s="367"/>
      <c r="K495" s="368"/>
      <c r="L495" s="375">
        <f t="shared" ref="L495" si="214">IF(AND(I495="△",AU495="●"),2+ROUNDDOWN(($K$246-100)/100,0)*2,0)</f>
        <v>0</v>
      </c>
      <c r="M495" s="376"/>
      <c r="N495" s="376"/>
      <c r="O495" s="376"/>
      <c r="P495" s="376"/>
      <c r="Q495" s="377"/>
      <c r="R495" s="366"/>
      <c r="S495" s="367"/>
      <c r="T495" s="378"/>
      <c r="U495" s="381">
        <f t="shared" ref="U495" si="215">IF(R495="①",$AL$195,IF(R495="②",$AL$226,0))</f>
        <v>0</v>
      </c>
      <c r="V495" s="382"/>
      <c r="W495" s="383"/>
      <c r="X495" s="348">
        <f t="shared" ref="X495" si="216">IF(I495="○",L495,ROUNDUP(L495*U495,1))</f>
        <v>0</v>
      </c>
      <c r="Y495" s="349"/>
      <c r="Z495" s="349"/>
      <c r="AA495" s="349"/>
      <c r="AB495" s="349"/>
      <c r="AC495" s="350"/>
      <c r="AD495" s="98"/>
      <c r="AU495" s="346" t="str">
        <f t="shared" ref="AU495" si="217">IF(OR(I495="×",AU499="×"),"×","●")</f>
        <v>●</v>
      </c>
      <c r="AV495" s="346">
        <f t="shared" ref="AV495" si="218">IF(AU495="●",IF(I495="定","-",I495),"-")</f>
        <v>0</v>
      </c>
    </row>
    <row r="496" spans="3:48" ht="10.9" customHeight="1">
      <c r="C496" s="442"/>
      <c r="D496" s="443"/>
      <c r="E496" s="358"/>
      <c r="F496" s="358"/>
      <c r="G496" s="442"/>
      <c r="H496" s="358"/>
      <c r="I496" s="369"/>
      <c r="J496" s="370"/>
      <c r="K496" s="371"/>
      <c r="L496" s="375"/>
      <c r="M496" s="376"/>
      <c r="N496" s="376"/>
      <c r="O496" s="376"/>
      <c r="P496" s="376"/>
      <c r="Q496" s="377"/>
      <c r="R496" s="369"/>
      <c r="S496" s="370"/>
      <c r="T496" s="379"/>
      <c r="U496" s="384"/>
      <c r="V496" s="385"/>
      <c r="W496" s="386"/>
      <c r="X496" s="348"/>
      <c r="Y496" s="349"/>
      <c r="Z496" s="349"/>
      <c r="AA496" s="349"/>
      <c r="AB496" s="349"/>
      <c r="AC496" s="350"/>
      <c r="AD496" s="98"/>
      <c r="AU496" s="346"/>
      <c r="AV496" s="346"/>
    </row>
    <row r="497" spans="3:48" ht="10.9" customHeight="1">
      <c r="C497" s="442"/>
      <c r="D497" s="443"/>
      <c r="E497" s="358"/>
      <c r="F497" s="358"/>
      <c r="G497" s="442"/>
      <c r="H497" s="358"/>
      <c r="I497" s="369"/>
      <c r="J497" s="370"/>
      <c r="K497" s="371"/>
      <c r="L497" s="375"/>
      <c r="M497" s="376"/>
      <c r="N497" s="376"/>
      <c r="O497" s="376"/>
      <c r="P497" s="376"/>
      <c r="Q497" s="377"/>
      <c r="R497" s="369"/>
      <c r="S497" s="370"/>
      <c r="T497" s="379"/>
      <c r="U497" s="384"/>
      <c r="V497" s="385"/>
      <c r="W497" s="386"/>
      <c r="X497" s="348"/>
      <c r="Y497" s="349"/>
      <c r="Z497" s="349"/>
      <c r="AA497" s="349"/>
      <c r="AB497" s="349"/>
      <c r="AC497" s="350"/>
      <c r="AD497" s="98"/>
      <c r="AU497" s="346"/>
      <c r="AV497" s="346"/>
    </row>
    <row r="498" spans="3:48" ht="10.9" customHeight="1">
      <c r="C498" s="353"/>
      <c r="D498" s="356"/>
      <c r="E498" s="359"/>
      <c r="F498" s="359"/>
      <c r="G498" s="353"/>
      <c r="H498" s="359"/>
      <c r="I498" s="372"/>
      <c r="J498" s="373"/>
      <c r="K498" s="374"/>
      <c r="L498" s="375"/>
      <c r="M498" s="376"/>
      <c r="N498" s="376"/>
      <c r="O498" s="376"/>
      <c r="P498" s="376"/>
      <c r="Q498" s="377"/>
      <c r="R498" s="372"/>
      <c r="S498" s="373"/>
      <c r="T498" s="380"/>
      <c r="U498" s="387"/>
      <c r="V498" s="388"/>
      <c r="W498" s="389"/>
      <c r="X498" s="348"/>
      <c r="Y498" s="349"/>
      <c r="Z498" s="349"/>
      <c r="AA498" s="349"/>
      <c r="AB498" s="349"/>
      <c r="AC498" s="350"/>
      <c r="AD498" s="98"/>
      <c r="AU498" s="346"/>
      <c r="AV498" s="346"/>
    </row>
    <row r="499" spans="3:48" ht="10.9" customHeight="1">
      <c r="C499" s="351">
        <v>6</v>
      </c>
      <c r="D499" s="354" t="s">
        <v>9</v>
      </c>
      <c r="E499" s="357">
        <v>16</v>
      </c>
      <c r="F499" s="357" t="s">
        <v>10</v>
      </c>
      <c r="G499" s="351" t="s">
        <v>25</v>
      </c>
      <c r="H499" s="357"/>
      <c r="I499" s="366"/>
      <c r="J499" s="367"/>
      <c r="K499" s="368"/>
      <c r="L499" s="375">
        <f t="shared" ref="L499" si="219">IF(AND(I499="△",AU499="●"),2+ROUNDDOWN(($K$246-100)/100,0)*2,0)</f>
        <v>0</v>
      </c>
      <c r="M499" s="376"/>
      <c r="N499" s="376"/>
      <c r="O499" s="376"/>
      <c r="P499" s="376"/>
      <c r="Q499" s="377"/>
      <c r="R499" s="366"/>
      <c r="S499" s="367"/>
      <c r="T499" s="378"/>
      <c r="U499" s="381">
        <f t="shared" ref="U499" si="220">IF(R499="①",$AL$195,IF(R499="②",$AL$226,0))</f>
        <v>0</v>
      </c>
      <c r="V499" s="382"/>
      <c r="W499" s="383"/>
      <c r="X499" s="348">
        <f t="shared" ref="X499" si="221">IF(I499="○",L499,ROUNDUP(L499*U499,1))</f>
        <v>0</v>
      </c>
      <c r="Y499" s="349"/>
      <c r="Z499" s="349"/>
      <c r="AA499" s="349"/>
      <c r="AB499" s="349"/>
      <c r="AC499" s="350"/>
      <c r="AD499" s="98"/>
      <c r="AU499" s="346" t="str">
        <f t="shared" ref="AU499" si="222">IF(OR(I499="×",AU503="×"),"×","●")</f>
        <v>●</v>
      </c>
      <c r="AV499" s="346">
        <f t="shared" ref="AV499" si="223">IF(AU499="●",IF(I499="定","-",I499),"-")</f>
        <v>0</v>
      </c>
    </row>
    <row r="500" spans="3:48" ht="10.9" customHeight="1">
      <c r="C500" s="442"/>
      <c r="D500" s="443"/>
      <c r="E500" s="358"/>
      <c r="F500" s="358"/>
      <c r="G500" s="442"/>
      <c r="H500" s="358"/>
      <c r="I500" s="369"/>
      <c r="J500" s="370"/>
      <c r="K500" s="371"/>
      <c r="L500" s="375"/>
      <c r="M500" s="376"/>
      <c r="N500" s="376"/>
      <c r="O500" s="376"/>
      <c r="P500" s="376"/>
      <c r="Q500" s="377"/>
      <c r="R500" s="369"/>
      <c r="S500" s="370"/>
      <c r="T500" s="379"/>
      <c r="U500" s="384"/>
      <c r="V500" s="385"/>
      <c r="W500" s="386"/>
      <c r="X500" s="348"/>
      <c r="Y500" s="349"/>
      <c r="Z500" s="349"/>
      <c r="AA500" s="349"/>
      <c r="AB500" s="349"/>
      <c r="AC500" s="350"/>
      <c r="AD500" s="98"/>
      <c r="AU500" s="346"/>
      <c r="AV500" s="346"/>
    </row>
    <row r="501" spans="3:48" ht="10.9" customHeight="1">
      <c r="C501" s="442"/>
      <c r="D501" s="443"/>
      <c r="E501" s="358"/>
      <c r="F501" s="358"/>
      <c r="G501" s="442"/>
      <c r="H501" s="358"/>
      <c r="I501" s="369"/>
      <c r="J501" s="370"/>
      <c r="K501" s="371"/>
      <c r="L501" s="375"/>
      <c r="M501" s="376"/>
      <c r="N501" s="376"/>
      <c r="O501" s="376"/>
      <c r="P501" s="376"/>
      <c r="Q501" s="377"/>
      <c r="R501" s="369"/>
      <c r="S501" s="370"/>
      <c r="T501" s="379"/>
      <c r="U501" s="384"/>
      <c r="V501" s="385"/>
      <c r="W501" s="386"/>
      <c r="X501" s="348"/>
      <c r="Y501" s="349"/>
      <c r="Z501" s="349"/>
      <c r="AA501" s="349"/>
      <c r="AB501" s="349"/>
      <c r="AC501" s="350"/>
      <c r="AD501" s="98"/>
      <c r="AU501" s="346"/>
      <c r="AV501" s="346"/>
    </row>
    <row r="502" spans="3:48" ht="10.9" customHeight="1">
      <c r="C502" s="353"/>
      <c r="D502" s="356"/>
      <c r="E502" s="359"/>
      <c r="F502" s="359"/>
      <c r="G502" s="353"/>
      <c r="H502" s="359"/>
      <c r="I502" s="372"/>
      <c r="J502" s="373"/>
      <c r="K502" s="374"/>
      <c r="L502" s="375"/>
      <c r="M502" s="376"/>
      <c r="N502" s="376"/>
      <c r="O502" s="376"/>
      <c r="P502" s="376"/>
      <c r="Q502" s="377"/>
      <c r="R502" s="372"/>
      <c r="S502" s="373"/>
      <c r="T502" s="380"/>
      <c r="U502" s="387"/>
      <c r="V502" s="388"/>
      <c r="W502" s="389"/>
      <c r="X502" s="348"/>
      <c r="Y502" s="349"/>
      <c r="Z502" s="349"/>
      <c r="AA502" s="349"/>
      <c r="AB502" s="349"/>
      <c r="AC502" s="350"/>
      <c r="AD502" s="98"/>
      <c r="AU502" s="346"/>
      <c r="AV502" s="346"/>
    </row>
    <row r="503" spans="3:48" ht="10.9" customHeight="1">
      <c r="C503" s="351">
        <v>6</v>
      </c>
      <c r="D503" s="354" t="s">
        <v>9</v>
      </c>
      <c r="E503" s="357">
        <v>17</v>
      </c>
      <c r="F503" s="357" t="s">
        <v>10</v>
      </c>
      <c r="G503" s="351" t="s">
        <v>19</v>
      </c>
      <c r="H503" s="357"/>
      <c r="I503" s="366"/>
      <c r="J503" s="367"/>
      <c r="K503" s="368"/>
      <c r="L503" s="375">
        <f t="shared" ref="L503" si="224">IF(AND(I503="△",AU503="●"),2+ROUNDDOWN(($K$246-100)/100,0)*2,0)</f>
        <v>0</v>
      </c>
      <c r="M503" s="376"/>
      <c r="N503" s="376"/>
      <c r="O503" s="376"/>
      <c r="P503" s="376"/>
      <c r="Q503" s="377"/>
      <c r="R503" s="366"/>
      <c r="S503" s="367"/>
      <c r="T503" s="378"/>
      <c r="U503" s="381">
        <f t="shared" ref="U503" si="225">IF(R503="①",$AL$195,IF(R503="②",$AL$226,0))</f>
        <v>0</v>
      </c>
      <c r="V503" s="382"/>
      <c r="W503" s="383"/>
      <c r="X503" s="348">
        <f t="shared" ref="X503" si="226">IF(I503="○",L503,ROUNDUP(L503*U503,1))</f>
        <v>0</v>
      </c>
      <c r="Y503" s="349"/>
      <c r="Z503" s="349"/>
      <c r="AA503" s="349"/>
      <c r="AB503" s="349"/>
      <c r="AC503" s="350"/>
      <c r="AD503" s="98"/>
      <c r="AU503" s="346" t="str">
        <f t="shared" ref="AU503" si="227">IF(OR(I503="×",AU507="×"),"×","●")</f>
        <v>●</v>
      </c>
      <c r="AV503" s="346">
        <f t="shared" ref="AV503" si="228">IF(AU503="●",IF(I503="定","-",I503),"-")</f>
        <v>0</v>
      </c>
    </row>
    <row r="504" spans="3:48" ht="10.9" customHeight="1">
      <c r="C504" s="442"/>
      <c r="D504" s="443"/>
      <c r="E504" s="358"/>
      <c r="F504" s="358"/>
      <c r="G504" s="442"/>
      <c r="H504" s="358"/>
      <c r="I504" s="369"/>
      <c r="J504" s="370"/>
      <c r="K504" s="371"/>
      <c r="L504" s="375"/>
      <c r="M504" s="376"/>
      <c r="N504" s="376"/>
      <c r="O504" s="376"/>
      <c r="P504" s="376"/>
      <c r="Q504" s="377"/>
      <c r="R504" s="369"/>
      <c r="S504" s="370"/>
      <c r="T504" s="379"/>
      <c r="U504" s="384"/>
      <c r="V504" s="385"/>
      <c r="W504" s="386"/>
      <c r="X504" s="348"/>
      <c r="Y504" s="349"/>
      <c r="Z504" s="349"/>
      <c r="AA504" s="349"/>
      <c r="AB504" s="349"/>
      <c r="AC504" s="350"/>
      <c r="AD504" s="98"/>
      <c r="AU504" s="346"/>
      <c r="AV504" s="346"/>
    </row>
    <row r="505" spans="3:48" ht="10.9" customHeight="1">
      <c r="C505" s="442"/>
      <c r="D505" s="443"/>
      <c r="E505" s="358"/>
      <c r="F505" s="358"/>
      <c r="G505" s="442"/>
      <c r="H505" s="358"/>
      <c r="I505" s="369"/>
      <c r="J505" s="370"/>
      <c r="K505" s="371"/>
      <c r="L505" s="375"/>
      <c r="M505" s="376"/>
      <c r="N505" s="376"/>
      <c r="O505" s="376"/>
      <c r="P505" s="376"/>
      <c r="Q505" s="377"/>
      <c r="R505" s="369"/>
      <c r="S505" s="370"/>
      <c r="T505" s="379"/>
      <c r="U505" s="384"/>
      <c r="V505" s="385"/>
      <c r="W505" s="386"/>
      <c r="X505" s="348"/>
      <c r="Y505" s="349"/>
      <c r="Z505" s="349"/>
      <c r="AA505" s="349"/>
      <c r="AB505" s="349"/>
      <c r="AC505" s="350"/>
      <c r="AD505" s="98"/>
      <c r="AU505" s="346"/>
      <c r="AV505" s="346"/>
    </row>
    <row r="506" spans="3:48" ht="10.9" customHeight="1">
      <c r="C506" s="353"/>
      <c r="D506" s="356"/>
      <c r="E506" s="359"/>
      <c r="F506" s="359"/>
      <c r="G506" s="353"/>
      <c r="H506" s="359"/>
      <c r="I506" s="372"/>
      <c r="J506" s="373"/>
      <c r="K506" s="374"/>
      <c r="L506" s="375"/>
      <c r="M506" s="376"/>
      <c r="N506" s="376"/>
      <c r="O506" s="376"/>
      <c r="P506" s="376"/>
      <c r="Q506" s="377"/>
      <c r="R506" s="372"/>
      <c r="S506" s="373"/>
      <c r="T506" s="380"/>
      <c r="U506" s="387"/>
      <c r="V506" s="388"/>
      <c r="W506" s="389"/>
      <c r="X506" s="348"/>
      <c r="Y506" s="349"/>
      <c r="Z506" s="349"/>
      <c r="AA506" s="349"/>
      <c r="AB506" s="349"/>
      <c r="AC506" s="350"/>
      <c r="AD506" s="98"/>
      <c r="AU506" s="346"/>
      <c r="AV506" s="346"/>
    </row>
    <row r="507" spans="3:48" ht="10.9" customHeight="1">
      <c r="C507" s="351">
        <v>6</v>
      </c>
      <c r="D507" s="354" t="s">
        <v>9</v>
      </c>
      <c r="E507" s="357">
        <v>18</v>
      </c>
      <c r="F507" s="357" t="s">
        <v>10</v>
      </c>
      <c r="G507" s="351" t="s">
        <v>20</v>
      </c>
      <c r="H507" s="357"/>
      <c r="I507" s="366"/>
      <c r="J507" s="367"/>
      <c r="K507" s="368"/>
      <c r="L507" s="375">
        <f t="shared" ref="L507" si="229">IF(AND(I507="△",AU507="●"),2+ROUNDDOWN(($K$246-100)/100,0)*2,0)</f>
        <v>0</v>
      </c>
      <c r="M507" s="376"/>
      <c r="N507" s="376"/>
      <c r="O507" s="376"/>
      <c r="P507" s="376"/>
      <c r="Q507" s="377"/>
      <c r="R507" s="366"/>
      <c r="S507" s="367"/>
      <c r="T507" s="378"/>
      <c r="U507" s="381">
        <f t="shared" ref="U507" si="230">IF(R507="①",$AL$195,IF(R507="②",$AL$226,0))</f>
        <v>0</v>
      </c>
      <c r="V507" s="382"/>
      <c r="W507" s="383"/>
      <c r="X507" s="348">
        <f t="shared" ref="X507" si="231">IF(I507="○",L507,ROUNDUP(L507*U507,1))</f>
        <v>0</v>
      </c>
      <c r="Y507" s="349"/>
      <c r="Z507" s="349"/>
      <c r="AA507" s="349"/>
      <c r="AB507" s="349"/>
      <c r="AC507" s="350"/>
      <c r="AD507" s="98"/>
      <c r="AU507" s="346" t="str">
        <f t="shared" ref="AU507" si="232">IF(OR(I507="×",AU511="×"),"×","●")</f>
        <v>●</v>
      </c>
      <c r="AV507" s="346">
        <f t="shared" ref="AV507" si="233">IF(AU507="●",IF(I507="定","-",I507),"-")</f>
        <v>0</v>
      </c>
    </row>
    <row r="508" spans="3:48" ht="10.9" customHeight="1">
      <c r="C508" s="442"/>
      <c r="D508" s="443"/>
      <c r="E508" s="358"/>
      <c r="F508" s="358"/>
      <c r="G508" s="442"/>
      <c r="H508" s="358"/>
      <c r="I508" s="369"/>
      <c r="J508" s="370"/>
      <c r="K508" s="371"/>
      <c r="L508" s="375"/>
      <c r="M508" s="376"/>
      <c r="N508" s="376"/>
      <c r="O508" s="376"/>
      <c r="P508" s="376"/>
      <c r="Q508" s="377"/>
      <c r="R508" s="369"/>
      <c r="S508" s="370"/>
      <c r="T508" s="379"/>
      <c r="U508" s="384"/>
      <c r="V508" s="385"/>
      <c r="W508" s="386"/>
      <c r="X508" s="348"/>
      <c r="Y508" s="349"/>
      <c r="Z508" s="349"/>
      <c r="AA508" s="349"/>
      <c r="AB508" s="349"/>
      <c r="AC508" s="350"/>
      <c r="AD508" s="98"/>
      <c r="AU508" s="346"/>
      <c r="AV508" s="346"/>
    </row>
    <row r="509" spans="3:48" ht="10.9" customHeight="1">
      <c r="C509" s="442"/>
      <c r="D509" s="443"/>
      <c r="E509" s="358"/>
      <c r="F509" s="358"/>
      <c r="G509" s="442"/>
      <c r="H509" s="358"/>
      <c r="I509" s="369"/>
      <c r="J509" s="370"/>
      <c r="K509" s="371"/>
      <c r="L509" s="375"/>
      <c r="M509" s="376"/>
      <c r="N509" s="376"/>
      <c r="O509" s="376"/>
      <c r="P509" s="376"/>
      <c r="Q509" s="377"/>
      <c r="R509" s="369"/>
      <c r="S509" s="370"/>
      <c r="T509" s="379"/>
      <c r="U509" s="384"/>
      <c r="V509" s="385"/>
      <c r="W509" s="386"/>
      <c r="X509" s="348"/>
      <c r="Y509" s="349"/>
      <c r="Z509" s="349"/>
      <c r="AA509" s="349"/>
      <c r="AB509" s="349"/>
      <c r="AC509" s="350"/>
      <c r="AD509" s="98"/>
      <c r="AU509" s="346"/>
      <c r="AV509" s="346"/>
    </row>
    <row r="510" spans="3:48" ht="10.9" customHeight="1">
      <c r="C510" s="353"/>
      <c r="D510" s="356"/>
      <c r="E510" s="359"/>
      <c r="F510" s="359"/>
      <c r="G510" s="353"/>
      <c r="H510" s="359"/>
      <c r="I510" s="372"/>
      <c r="J510" s="373"/>
      <c r="K510" s="374"/>
      <c r="L510" s="375"/>
      <c r="M510" s="376"/>
      <c r="N510" s="376"/>
      <c r="O510" s="376"/>
      <c r="P510" s="376"/>
      <c r="Q510" s="377"/>
      <c r="R510" s="372"/>
      <c r="S510" s="373"/>
      <c r="T510" s="380"/>
      <c r="U510" s="387"/>
      <c r="V510" s="388"/>
      <c r="W510" s="389"/>
      <c r="X510" s="348"/>
      <c r="Y510" s="349"/>
      <c r="Z510" s="349"/>
      <c r="AA510" s="349"/>
      <c r="AB510" s="349"/>
      <c r="AC510" s="350"/>
      <c r="AD510" s="98"/>
      <c r="AU510" s="346"/>
      <c r="AV510" s="346"/>
    </row>
    <row r="511" spans="3:48" ht="10.9" customHeight="1">
      <c r="C511" s="433">
        <v>6</v>
      </c>
      <c r="D511" s="436" t="s">
        <v>9</v>
      </c>
      <c r="E511" s="439">
        <v>19</v>
      </c>
      <c r="F511" s="439" t="s">
        <v>10</v>
      </c>
      <c r="G511" s="433" t="s">
        <v>21</v>
      </c>
      <c r="H511" s="439"/>
      <c r="I511" s="366"/>
      <c r="J511" s="367"/>
      <c r="K511" s="368"/>
      <c r="L511" s="375">
        <f>IF(OR(I511="○",I511="△"),IF(AU511="●",2+ROUNDDOWN(($K$246-100)/100,0)*2,0),0)</f>
        <v>0</v>
      </c>
      <c r="M511" s="376"/>
      <c r="N511" s="376"/>
      <c r="O511" s="376"/>
      <c r="P511" s="376"/>
      <c r="Q511" s="377"/>
      <c r="R511" s="366"/>
      <c r="S511" s="367"/>
      <c r="T511" s="378"/>
      <c r="U511" s="381">
        <f t="shared" ref="U511" si="234">IF(R511="①",$AL$195,IF(R511="②",$AL$226,0))</f>
        <v>0</v>
      </c>
      <c r="V511" s="382"/>
      <c r="W511" s="383"/>
      <c r="X511" s="348">
        <f t="shared" ref="X511" si="235">IF(I511="○",L511,ROUNDUP(L511*U511,1))</f>
        <v>0</v>
      </c>
      <c r="Y511" s="349"/>
      <c r="Z511" s="349"/>
      <c r="AA511" s="349"/>
      <c r="AB511" s="349"/>
      <c r="AC511" s="350"/>
      <c r="AD511" s="98"/>
      <c r="AU511" s="346" t="str">
        <f>IF(OR(I511="×",AU515="×"),"×","●")</f>
        <v>●</v>
      </c>
      <c r="AV511" s="346">
        <f t="shared" ref="AV511" si="236">IF(AU511="●",IF(I511="定","-",I511),"-")</f>
        <v>0</v>
      </c>
    </row>
    <row r="512" spans="3:48" ht="10.9" customHeight="1">
      <c r="C512" s="434"/>
      <c r="D512" s="437"/>
      <c r="E512" s="440"/>
      <c r="F512" s="440"/>
      <c r="G512" s="434"/>
      <c r="H512" s="440"/>
      <c r="I512" s="369"/>
      <c r="J512" s="370"/>
      <c r="K512" s="371"/>
      <c r="L512" s="375"/>
      <c r="M512" s="376"/>
      <c r="N512" s="376"/>
      <c r="O512" s="376"/>
      <c r="P512" s="376"/>
      <c r="Q512" s="377"/>
      <c r="R512" s="369"/>
      <c r="S512" s="370"/>
      <c r="T512" s="379"/>
      <c r="U512" s="384"/>
      <c r="V512" s="385"/>
      <c r="W512" s="386"/>
      <c r="X512" s="348"/>
      <c r="Y512" s="349"/>
      <c r="Z512" s="349"/>
      <c r="AA512" s="349"/>
      <c r="AB512" s="349"/>
      <c r="AC512" s="350"/>
      <c r="AD512" s="98"/>
      <c r="AU512" s="346"/>
      <c r="AV512" s="346"/>
    </row>
    <row r="513" spans="3:48" ht="10.9" customHeight="1">
      <c r="C513" s="434"/>
      <c r="D513" s="437"/>
      <c r="E513" s="440"/>
      <c r="F513" s="440"/>
      <c r="G513" s="434"/>
      <c r="H513" s="440"/>
      <c r="I513" s="369"/>
      <c r="J513" s="370"/>
      <c r="K513" s="371"/>
      <c r="L513" s="375"/>
      <c r="M513" s="376"/>
      <c r="N513" s="376"/>
      <c r="O513" s="376"/>
      <c r="P513" s="376"/>
      <c r="Q513" s="377"/>
      <c r="R513" s="369"/>
      <c r="S513" s="370"/>
      <c r="T513" s="379"/>
      <c r="U513" s="384"/>
      <c r="V513" s="385"/>
      <c r="W513" s="386"/>
      <c r="X513" s="348"/>
      <c r="Y513" s="349"/>
      <c r="Z513" s="349"/>
      <c r="AA513" s="349"/>
      <c r="AB513" s="349"/>
      <c r="AC513" s="350"/>
      <c r="AD513" s="98"/>
      <c r="AU513" s="346"/>
      <c r="AV513" s="346"/>
    </row>
    <row r="514" spans="3:48" ht="10.9" customHeight="1">
      <c r="C514" s="444"/>
      <c r="D514" s="445"/>
      <c r="E514" s="446"/>
      <c r="F514" s="446"/>
      <c r="G514" s="444"/>
      <c r="H514" s="446"/>
      <c r="I514" s="372"/>
      <c r="J514" s="373"/>
      <c r="K514" s="374"/>
      <c r="L514" s="375"/>
      <c r="M514" s="376"/>
      <c r="N514" s="376"/>
      <c r="O514" s="376"/>
      <c r="P514" s="376"/>
      <c r="Q514" s="377"/>
      <c r="R514" s="372"/>
      <c r="S514" s="373"/>
      <c r="T514" s="380"/>
      <c r="U514" s="387"/>
      <c r="V514" s="388"/>
      <c r="W514" s="389"/>
      <c r="X514" s="348"/>
      <c r="Y514" s="349"/>
      <c r="Z514" s="349"/>
      <c r="AA514" s="349"/>
      <c r="AB514" s="349"/>
      <c r="AC514" s="350"/>
      <c r="AD514" s="98"/>
      <c r="AU514" s="346"/>
      <c r="AV514" s="346"/>
    </row>
    <row r="515" spans="3:48" ht="10.9" customHeight="1">
      <c r="C515" s="433">
        <v>6</v>
      </c>
      <c r="D515" s="436" t="s">
        <v>9</v>
      </c>
      <c r="E515" s="439">
        <v>20</v>
      </c>
      <c r="F515" s="439" t="s">
        <v>10</v>
      </c>
      <c r="G515" s="433" t="s">
        <v>22</v>
      </c>
      <c r="H515" s="439"/>
      <c r="I515" s="366"/>
      <c r="J515" s="367"/>
      <c r="K515" s="368"/>
      <c r="L515" s="375">
        <f>IF(OR(I515="○",I515="△"),IF(AU515="●",2+ROUNDDOWN(($K$246-100)/100,0)*2,0),0)</f>
        <v>0</v>
      </c>
      <c r="M515" s="376"/>
      <c r="N515" s="376"/>
      <c r="O515" s="376"/>
      <c r="P515" s="376"/>
      <c r="Q515" s="377"/>
      <c r="R515" s="366"/>
      <c r="S515" s="367"/>
      <c r="T515" s="378"/>
      <c r="U515" s="381">
        <f t="shared" ref="U515" si="237">IF(R515="①",$AL$195,IF(R515="②",$AL$226,0))</f>
        <v>0</v>
      </c>
      <c r="V515" s="382"/>
      <c r="W515" s="383"/>
      <c r="X515" s="348">
        <f t="shared" ref="X515" si="238">IF(I515="○",L515,ROUNDUP(L515*U515,1))</f>
        <v>0</v>
      </c>
      <c r="Y515" s="349"/>
      <c r="Z515" s="349"/>
      <c r="AA515" s="349"/>
      <c r="AB515" s="349"/>
      <c r="AC515" s="350"/>
      <c r="AD515" s="98"/>
      <c r="AU515" s="346" t="str">
        <f>IF(I515="×","×","●")</f>
        <v>●</v>
      </c>
      <c r="AV515" s="346">
        <f t="shared" ref="AV515" si="239">IF(AU515="●",IF(I515="定","-",I515),"-")</f>
        <v>0</v>
      </c>
    </row>
    <row r="516" spans="3:48" ht="10.9" customHeight="1">
      <c r="C516" s="434"/>
      <c r="D516" s="437"/>
      <c r="E516" s="440"/>
      <c r="F516" s="440"/>
      <c r="G516" s="434"/>
      <c r="H516" s="440"/>
      <c r="I516" s="369"/>
      <c r="J516" s="370"/>
      <c r="K516" s="371"/>
      <c r="L516" s="375"/>
      <c r="M516" s="376"/>
      <c r="N516" s="376"/>
      <c r="O516" s="376"/>
      <c r="P516" s="376"/>
      <c r="Q516" s="377"/>
      <c r="R516" s="369"/>
      <c r="S516" s="370"/>
      <c r="T516" s="379"/>
      <c r="U516" s="384"/>
      <c r="V516" s="385"/>
      <c r="W516" s="386"/>
      <c r="X516" s="348"/>
      <c r="Y516" s="349"/>
      <c r="Z516" s="349"/>
      <c r="AA516" s="349"/>
      <c r="AB516" s="349"/>
      <c r="AC516" s="350"/>
      <c r="AD516" s="98"/>
      <c r="AU516" s="346"/>
      <c r="AV516" s="346"/>
    </row>
    <row r="517" spans="3:48" ht="10.9" customHeight="1">
      <c r="C517" s="434"/>
      <c r="D517" s="437"/>
      <c r="E517" s="440"/>
      <c r="F517" s="440"/>
      <c r="G517" s="434"/>
      <c r="H517" s="440"/>
      <c r="I517" s="369"/>
      <c r="J517" s="370"/>
      <c r="K517" s="371"/>
      <c r="L517" s="375"/>
      <c r="M517" s="376"/>
      <c r="N517" s="376"/>
      <c r="O517" s="376"/>
      <c r="P517" s="376"/>
      <c r="Q517" s="377"/>
      <c r="R517" s="369"/>
      <c r="S517" s="370"/>
      <c r="T517" s="379"/>
      <c r="U517" s="384"/>
      <c r="V517" s="385"/>
      <c r="W517" s="386"/>
      <c r="X517" s="348"/>
      <c r="Y517" s="349"/>
      <c r="Z517" s="349"/>
      <c r="AA517" s="349"/>
      <c r="AB517" s="349"/>
      <c r="AC517" s="350"/>
      <c r="AD517" s="98"/>
      <c r="AU517" s="346"/>
      <c r="AV517" s="346"/>
    </row>
    <row r="518" spans="3:48" ht="10.9" customHeight="1" thickBot="1">
      <c r="C518" s="435"/>
      <c r="D518" s="438"/>
      <c r="E518" s="441"/>
      <c r="F518" s="441"/>
      <c r="G518" s="435"/>
      <c r="H518" s="441"/>
      <c r="I518" s="409"/>
      <c r="J518" s="410"/>
      <c r="K518" s="411"/>
      <c r="L518" s="415"/>
      <c r="M518" s="416"/>
      <c r="N518" s="416"/>
      <c r="O518" s="416"/>
      <c r="P518" s="416"/>
      <c r="Q518" s="417"/>
      <c r="R518" s="409"/>
      <c r="S518" s="410"/>
      <c r="T518" s="419"/>
      <c r="U518" s="423"/>
      <c r="V518" s="424"/>
      <c r="W518" s="425"/>
      <c r="X518" s="393"/>
      <c r="Y518" s="394"/>
      <c r="Z518" s="394"/>
      <c r="AA518" s="394"/>
      <c r="AB518" s="394"/>
      <c r="AC518" s="395"/>
      <c r="AD518" s="98"/>
      <c r="AU518" s="347"/>
      <c r="AV518" s="347"/>
    </row>
    <row r="519" spans="3:48" ht="10.9" customHeight="1" thickTop="1">
      <c r="C519" s="352">
        <v>6</v>
      </c>
      <c r="D519" s="355" t="s">
        <v>9</v>
      </c>
      <c r="E519" s="358">
        <v>21</v>
      </c>
      <c r="F519" s="361" t="s">
        <v>10</v>
      </c>
      <c r="G519" s="352" t="s">
        <v>23</v>
      </c>
      <c r="H519" s="364"/>
      <c r="I519" s="369"/>
      <c r="J519" s="370"/>
      <c r="K519" s="371"/>
      <c r="L519" s="430">
        <f t="shared" ref="L519" si="240">IF(AND(I519="△",AU519="●"),2+ROUNDDOWN(($K$246-100)/100,0)*2,0)</f>
        <v>0</v>
      </c>
      <c r="M519" s="431"/>
      <c r="N519" s="431"/>
      <c r="O519" s="431"/>
      <c r="P519" s="431"/>
      <c r="Q519" s="432"/>
      <c r="R519" s="369"/>
      <c r="S519" s="370"/>
      <c r="T519" s="379"/>
      <c r="U519" s="384">
        <f>IF(R519="①",$AL$198,IF(R519="②",$AL$229,0))</f>
        <v>0</v>
      </c>
      <c r="V519" s="385"/>
      <c r="W519" s="386"/>
      <c r="X519" s="390">
        <f t="shared" ref="X519" si="241">IF(I519="○",L519,ROUNDUP(L519*U519,1))</f>
        <v>0</v>
      </c>
      <c r="Y519" s="391"/>
      <c r="Z519" s="391"/>
      <c r="AA519" s="391"/>
      <c r="AB519" s="391"/>
      <c r="AC519" s="392"/>
      <c r="AD519" s="98"/>
      <c r="AU519" s="346" t="str">
        <f t="shared" ref="AU519" si="242">IF(OR(I519="×",AU523="×"),"×","●")</f>
        <v>●</v>
      </c>
      <c r="AV519" s="346">
        <f t="shared" ref="AV519" si="243">IF(AU519="●",IF(I519="定","-",I519),"-")</f>
        <v>0</v>
      </c>
    </row>
    <row r="520" spans="3:48" ht="10.9" customHeight="1">
      <c r="C520" s="352"/>
      <c r="D520" s="355"/>
      <c r="E520" s="358"/>
      <c r="F520" s="361"/>
      <c r="G520" s="352"/>
      <c r="H520" s="364"/>
      <c r="I520" s="369"/>
      <c r="J520" s="370"/>
      <c r="K520" s="371"/>
      <c r="L520" s="375"/>
      <c r="M520" s="376"/>
      <c r="N520" s="376"/>
      <c r="O520" s="376"/>
      <c r="P520" s="376"/>
      <c r="Q520" s="377"/>
      <c r="R520" s="369"/>
      <c r="S520" s="370"/>
      <c r="T520" s="379"/>
      <c r="U520" s="384"/>
      <c r="V520" s="385"/>
      <c r="W520" s="386"/>
      <c r="X520" s="348"/>
      <c r="Y520" s="349"/>
      <c r="Z520" s="349"/>
      <c r="AA520" s="349"/>
      <c r="AB520" s="349"/>
      <c r="AC520" s="350"/>
      <c r="AD520" s="98"/>
      <c r="AU520" s="346"/>
      <c r="AV520" s="346"/>
    </row>
    <row r="521" spans="3:48" ht="10.9" customHeight="1">
      <c r="C521" s="352"/>
      <c r="D521" s="355"/>
      <c r="E521" s="358"/>
      <c r="F521" s="361"/>
      <c r="G521" s="352"/>
      <c r="H521" s="364"/>
      <c r="I521" s="369"/>
      <c r="J521" s="370"/>
      <c r="K521" s="371"/>
      <c r="L521" s="375"/>
      <c r="M521" s="376"/>
      <c r="N521" s="376"/>
      <c r="O521" s="376"/>
      <c r="P521" s="376"/>
      <c r="Q521" s="377"/>
      <c r="R521" s="369"/>
      <c r="S521" s="370"/>
      <c r="T521" s="379"/>
      <c r="U521" s="384"/>
      <c r="V521" s="385"/>
      <c r="W521" s="386"/>
      <c r="X521" s="348"/>
      <c r="Y521" s="349"/>
      <c r="Z521" s="349"/>
      <c r="AA521" s="349"/>
      <c r="AB521" s="349"/>
      <c r="AC521" s="350"/>
      <c r="AD521" s="98"/>
      <c r="AU521" s="346"/>
      <c r="AV521" s="346"/>
    </row>
    <row r="522" spans="3:48" ht="10.9" customHeight="1">
      <c r="C522" s="353"/>
      <c r="D522" s="356"/>
      <c r="E522" s="359"/>
      <c r="F522" s="362"/>
      <c r="G522" s="353"/>
      <c r="H522" s="365"/>
      <c r="I522" s="372"/>
      <c r="J522" s="373"/>
      <c r="K522" s="374"/>
      <c r="L522" s="375"/>
      <c r="M522" s="376"/>
      <c r="N522" s="376"/>
      <c r="O522" s="376"/>
      <c r="P522" s="376"/>
      <c r="Q522" s="377"/>
      <c r="R522" s="372"/>
      <c r="S522" s="373"/>
      <c r="T522" s="380"/>
      <c r="U522" s="387"/>
      <c r="V522" s="388"/>
      <c r="W522" s="389"/>
      <c r="X522" s="348"/>
      <c r="Y522" s="349"/>
      <c r="Z522" s="349"/>
      <c r="AA522" s="349"/>
      <c r="AB522" s="349"/>
      <c r="AC522" s="350"/>
      <c r="AD522" s="98"/>
      <c r="AU522" s="346"/>
      <c r="AV522" s="346"/>
    </row>
    <row r="523" spans="3:48" ht="10.9" customHeight="1">
      <c r="C523" s="351">
        <v>6</v>
      </c>
      <c r="D523" s="354" t="s">
        <v>9</v>
      </c>
      <c r="E523" s="357">
        <v>22</v>
      </c>
      <c r="F523" s="360" t="s">
        <v>10</v>
      </c>
      <c r="G523" s="351" t="s">
        <v>24</v>
      </c>
      <c r="H523" s="363"/>
      <c r="I523" s="366"/>
      <c r="J523" s="367"/>
      <c r="K523" s="368"/>
      <c r="L523" s="375">
        <f t="shared" ref="L523" si="244">IF(AND(I523="△",AU523="●"),2+ROUNDDOWN(($K$246-100)/100,0)*2,0)</f>
        <v>0</v>
      </c>
      <c r="M523" s="376"/>
      <c r="N523" s="376"/>
      <c r="O523" s="376"/>
      <c r="P523" s="376"/>
      <c r="Q523" s="377"/>
      <c r="R523" s="366"/>
      <c r="S523" s="367"/>
      <c r="T523" s="378"/>
      <c r="U523" s="381">
        <f t="shared" ref="U523" si="245">IF(R523="①",$AL$198,IF(R523="②",$AL$229,0))</f>
        <v>0</v>
      </c>
      <c r="V523" s="382"/>
      <c r="W523" s="383"/>
      <c r="X523" s="348">
        <f t="shared" ref="X523" si="246">IF(I523="○",L523,ROUNDUP(L523*U523,1))</f>
        <v>0</v>
      </c>
      <c r="Y523" s="349"/>
      <c r="Z523" s="349"/>
      <c r="AA523" s="349"/>
      <c r="AB523" s="349"/>
      <c r="AC523" s="350"/>
      <c r="AD523" s="98"/>
      <c r="AU523" s="346" t="str">
        <f t="shared" ref="AU523" si="247">IF(OR(I523="×",AU527="×"),"×","●")</f>
        <v>●</v>
      </c>
      <c r="AV523" s="346">
        <f t="shared" ref="AV523" si="248">IF(AU523="●",IF(I523="定","-",I523),"-")</f>
        <v>0</v>
      </c>
    </row>
    <row r="524" spans="3:48" ht="10.9" customHeight="1">
      <c r="C524" s="352"/>
      <c r="D524" s="355"/>
      <c r="E524" s="358"/>
      <c r="F524" s="361"/>
      <c r="G524" s="352"/>
      <c r="H524" s="364"/>
      <c r="I524" s="369"/>
      <c r="J524" s="370"/>
      <c r="K524" s="371"/>
      <c r="L524" s="375"/>
      <c r="M524" s="376"/>
      <c r="N524" s="376"/>
      <c r="O524" s="376"/>
      <c r="P524" s="376"/>
      <c r="Q524" s="377"/>
      <c r="R524" s="369"/>
      <c r="S524" s="370"/>
      <c r="T524" s="379"/>
      <c r="U524" s="384"/>
      <c r="V524" s="385"/>
      <c r="W524" s="386"/>
      <c r="X524" s="348"/>
      <c r="Y524" s="349"/>
      <c r="Z524" s="349"/>
      <c r="AA524" s="349"/>
      <c r="AB524" s="349"/>
      <c r="AC524" s="350"/>
      <c r="AD524" s="98"/>
      <c r="AU524" s="346"/>
      <c r="AV524" s="346"/>
    </row>
    <row r="525" spans="3:48" ht="10.9" customHeight="1">
      <c r="C525" s="352"/>
      <c r="D525" s="355"/>
      <c r="E525" s="358"/>
      <c r="F525" s="361"/>
      <c r="G525" s="352"/>
      <c r="H525" s="364"/>
      <c r="I525" s="369"/>
      <c r="J525" s="370"/>
      <c r="K525" s="371"/>
      <c r="L525" s="375"/>
      <c r="M525" s="376"/>
      <c r="N525" s="376"/>
      <c r="O525" s="376"/>
      <c r="P525" s="376"/>
      <c r="Q525" s="377"/>
      <c r="R525" s="369"/>
      <c r="S525" s="370"/>
      <c r="T525" s="379"/>
      <c r="U525" s="384"/>
      <c r="V525" s="385"/>
      <c r="W525" s="386"/>
      <c r="X525" s="348"/>
      <c r="Y525" s="349"/>
      <c r="Z525" s="349"/>
      <c r="AA525" s="349"/>
      <c r="AB525" s="349"/>
      <c r="AC525" s="350"/>
      <c r="AD525" s="98"/>
      <c r="AU525" s="346"/>
      <c r="AV525" s="346"/>
    </row>
    <row r="526" spans="3:48" ht="10.9" customHeight="1">
      <c r="C526" s="353"/>
      <c r="D526" s="356"/>
      <c r="E526" s="359"/>
      <c r="F526" s="362"/>
      <c r="G526" s="353"/>
      <c r="H526" s="365"/>
      <c r="I526" s="372"/>
      <c r="J526" s="373"/>
      <c r="K526" s="374"/>
      <c r="L526" s="375"/>
      <c r="M526" s="376"/>
      <c r="N526" s="376"/>
      <c r="O526" s="376"/>
      <c r="P526" s="376"/>
      <c r="Q526" s="377"/>
      <c r="R526" s="372"/>
      <c r="S526" s="373"/>
      <c r="T526" s="380"/>
      <c r="U526" s="387"/>
      <c r="V526" s="388"/>
      <c r="W526" s="389"/>
      <c r="X526" s="348"/>
      <c r="Y526" s="349"/>
      <c r="Z526" s="349"/>
      <c r="AA526" s="349"/>
      <c r="AB526" s="349"/>
      <c r="AC526" s="350"/>
      <c r="AD526" s="98"/>
      <c r="AU526" s="346"/>
      <c r="AV526" s="346"/>
    </row>
    <row r="527" spans="3:48" ht="10.9" customHeight="1">
      <c r="C527" s="351">
        <v>6</v>
      </c>
      <c r="D527" s="354" t="s">
        <v>9</v>
      </c>
      <c r="E527" s="357">
        <v>23</v>
      </c>
      <c r="F527" s="360" t="s">
        <v>10</v>
      </c>
      <c r="G527" s="351" t="s">
        <v>25</v>
      </c>
      <c r="H527" s="363"/>
      <c r="I527" s="366"/>
      <c r="J527" s="367"/>
      <c r="K527" s="368"/>
      <c r="L527" s="375">
        <f t="shared" ref="L527" si="249">IF(AND(I527="△",AU527="●"),2+ROUNDDOWN(($K$246-100)/100,0)*2,0)</f>
        <v>0</v>
      </c>
      <c r="M527" s="376"/>
      <c r="N527" s="376"/>
      <c r="O527" s="376"/>
      <c r="P527" s="376"/>
      <c r="Q527" s="377"/>
      <c r="R527" s="366"/>
      <c r="S527" s="367"/>
      <c r="T527" s="378"/>
      <c r="U527" s="381">
        <f t="shared" ref="U527" si="250">IF(R527="①",$AL$198,IF(R527="②",$AL$229,0))</f>
        <v>0</v>
      </c>
      <c r="V527" s="382"/>
      <c r="W527" s="383"/>
      <c r="X527" s="348">
        <f t="shared" ref="X527" si="251">IF(I527="○",L527,ROUNDUP(L527*U527,1))</f>
        <v>0</v>
      </c>
      <c r="Y527" s="349"/>
      <c r="Z527" s="349"/>
      <c r="AA527" s="349"/>
      <c r="AB527" s="349"/>
      <c r="AC527" s="350"/>
      <c r="AD527" s="98"/>
      <c r="AU527" s="346" t="str">
        <f t="shared" ref="AU527" si="252">IF(OR(I527="×",AU531="×"),"×","●")</f>
        <v>●</v>
      </c>
      <c r="AV527" s="346">
        <f t="shared" ref="AV527" si="253">IF(AU527="●",IF(I527="定","-",I527),"-")</f>
        <v>0</v>
      </c>
    </row>
    <row r="528" spans="3:48" ht="10.9" customHeight="1">
      <c r="C528" s="352"/>
      <c r="D528" s="355"/>
      <c r="E528" s="358"/>
      <c r="F528" s="361"/>
      <c r="G528" s="352"/>
      <c r="H528" s="364"/>
      <c r="I528" s="369"/>
      <c r="J528" s="370"/>
      <c r="K528" s="371"/>
      <c r="L528" s="375"/>
      <c r="M528" s="376"/>
      <c r="N528" s="376"/>
      <c r="O528" s="376"/>
      <c r="P528" s="376"/>
      <c r="Q528" s="377"/>
      <c r="R528" s="369"/>
      <c r="S528" s="370"/>
      <c r="T528" s="379"/>
      <c r="U528" s="384"/>
      <c r="V528" s="385"/>
      <c r="W528" s="386"/>
      <c r="X528" s="348"/>
      <c r="Y528" s="349"/>
      <c r="Z528" s="349"/>
      <c r="AA528" s="349"/>
      <c r="AB528" s="349"/>
      <c r="AC528" s="350"/>
      <c r="AD528" s="98"/>
      <c r="AU528" s="346"/>
      <c r="AV528" s="346"/>
    </row>
    <row r="529" spans="3:48" ht="10.9" customHeight="1">
      <c r="C529" s="352"/>
      <c r="D529" s="355"/>
      <c r="E529" s="358"/>
      <c r="F529" s="361"/>
      <c r="G529" s="352"/>
      <c r="H529" s="364"/>
      <c r="I529" s="369"/>
      <c r="J529" s="370"/>
      <c r="K529" s="371"/>
      <c r="L529" s="375"/>
      <c r="M529" s="376"/>
      <c r="N529" s="376"/>
      <c r="O529" s="376"/>
      <c r="P529" s="376"/>
      <c r="Q529" s="377"/>
      <c r="R529" s="369"/>
      <c r="S529" s="370"/>
      <c r="T529" s="379"/>
      <c r="U529" s="384"/>
      <c r="V529" s="385"/>
      <c r="W529" s="386"/>
      <c r="X529" s="348"/>
      <c r="Y529" s="349"/>
      <c r="Z529" s="349"/>
      <c r="AA529" s="349"/>
      <c r="AB529" s="349"/>
      <c r="AC529" s="350"/>
      <c r="AD529" s="98"/>
      <c r="AU529" s="346"/>
      <c r="AV529" s="346"/>
    </row>
    <row r="530" spans="3:48" ht="10.9" customHeight="1">
      <c r="C530" s="353"/>
      <c r="D530" s="356"/>
      <c r="E530" s="359"/>
      <c r="F530" s="362"/>
      <c r="G530" s="353"/>
      <c r="H530" s="365"/>
      <c r="I530" s="372"/>
      <c r="J530" s="373"/>
      <c r="K530" s="374"/>
      <c r="L530" s="375"/>
      <c r="M530" s="376"/>
      <c r="N530" s="376"/>
      <c r="O530" s="376"/>
      <c r="P530" s="376"/>
      <c r="Q530" s="377"/>
      <c r="R530" s="372"/>
      <c r="S530" s="373"/>
      <c r="T530" s="380"/>
      <c r="U530" s="387"/>
      <c r="V530" s="388"/>
      <c r="W530" s="389"/>
      <c r="X530" s="348"/>
      <c r="Y530" s="349"/>
      <c r="Z530" s="349"/>
      <c r="AA530" s="349"/>
      <c r="AB530" s="349"/>
      <c r="AC530" s="350"/>
      <c r="AD530" s="98"/>
      <c r="AU530" s="346"/>
      <c r="AV530" s="346"/>
    </row>
    <row r="531" spans="3:48" ht="10.9" customHeight="1">
      <c r="C531" s="351">
        <v>6</v>
      </c>
      <c r="D531" s="354" t="s">
        <v>9</v>
      </c>
      <c r="E531" s="357">
        <v>24</v>
      </c>
      <c r="F531" s="360" t="s">
        <v>10</v>
      </c>
      <c r="G531" s="351" t="s">
        <v>19</v>
      </c>
      <c r="H531" s="363"/>
      <c r="I531" s="366"/>
      <c r="J531" s="367"/>
      <c r="K531" s="368"/>
      <c r="L531" s="375">
        <f t="shared" ref="L531" si="254">IF(AND(I531="△",AU531="●"),2+ROUNDDOWN(($K$246-100)/100,0)*2,0)</f>
        <v>0</v>
      </c>
      <c r="M531" s="376"/>
      <c r="N531" s="376"/>
      <c r="O531" s="376"/>
      <c r="P531" s="376"/>
      <c r="Q531" s="377"/>
      <c r="R531" s="366"/>
      <c r="S531" s="367"/>
      <c r="T531" s="378"/>
      <c r="U531" s="381">
        <f t="shared" ref="U531" si="255">IF(R531="①",$AL$198,IF(R531="②",$AL$229,0))</f>
        <v>0</v>
      </c>
      <c r="V531" s="382"/>
      <c r="W531" s="383"/>
      <c r="X531" s="348">
        <f t="shared" ref="X531" si="256">IF(I531="○",L531,ROUNDUP(L531*U531,1))</f>
        <v>0</v>
      </c>
      <c r="Y531" s="349"/>
      <c r="Z531" s="349"/>
      <c r="AA531" s="349"/>
      <c r="AB531" s="349"/>
      <c r="AC531" s="350"/>
      <c r="AD531" s="98"/>
      <c r="AU531" s="346" t="str">
        <f t="shared" ref="AU531" si="257">IF(OR(I531="×",AU535="×"),"×","●")</f>
        <v>●</v>
      </c>
      <c r="AV531" s="346">
        <f t="shared" ref="AV531" si="258">IF(AU531="●",IF(I531="定","-",I531),"-")</f>
        <v>0</v>
      </c>
    </row>
    <row r="532" spans="3:48" ht="10.9" customHeight="1">
      <c r="C532" s="352"/>
      <c r="D532" s="355"/>
      <c r="E532" s="358"/>
      <c r="F532" s="361"/>
      <c r="G532" s="352"/>
      <c r="H532" s="364"/>
      <c r="I532" s="369"/>
      <c r="J532" s="370"/>
      <c r="K532" s="371"/>
      <c r="L532" s="375"/>
      <c r="M532" s="376"/>
      <c r="N532" s="376"/>
      <c r="O532" s="376"/>
      <c r="P532" s="376"/>
      <c r="Q532" s="377"/>
      <c r="R532" s="369"/>
      <c r="S532" s="370"/>
      <c r="T532" s="379"/>
      <c r="U532" s="384"/>
      <c r="V532" s="385"/>
      <c r="W532" s="386"/>
      <c r="X532" s="348"/>
      <c r="Y532" s="349"/>
      <c r="Z532" s="349"/>
      <c r="AA532" s="349"/>
      <c r="AB532" s="349"/>
      <c r="AC532" s="350"/>
      <c r="AD532" s="98"/>
      <c r="AU532" s="346"/>
      <c r="AV532" s="346"/>
    </row>
    <row r="533" spans="3:48" ht="10.9" customHeight="1">
      <c r="C533" s="352"/>
      <c r="D533" s="355"/>
      <c r="E533" s="358"/>
      <c r="F533" s="361"/>
      <c r="G533" s="352"/>
      <c r="H533" s="364"/>
      <c r="I533" s="369"/>
      <c r="J533" s="370"/>
      <c r="K533" s="371"/>
      <c r="L533" s="375"/>
      <c r="M533" s="376"/>
      <c r="N533" s="376"/>
      <c r="O533" s="376"/>
      <c r="P533" s="376"/>
      <c r="Q533" s="377"/>
      <c r="R533" s="369"/>
      <c r="S533" s="370"/>
      <c r="T533" s="379"/>
      <c r="U533" s="384"/>
      <c r="V533" s="385"/>
      <c r="W533" s="386"/>
      <c r="X533" s="348"/>
      <c r="Y533" s="349"/>
      <c r="Z533" s="349"/>
      <c r="AA533" s="349"/>
      <c r="AB533" s="349"/>
      <c r="AC533" s="350"/>
      <c r="AD533" s="98"/>
      <c r="AU533" s="346"/>
      <c r="AV533" s="346"/>
    </row>
    <row r="534" spans="3:48" ht="10.9" customHeight="1">
      <c r="C534" s="353"/>
      <c r="D534" s="356"/>
      <c r="E534" s="359"/>
      <c r="F534" s="362"/>
      <c r="G534" s="353"/>
      <c r="H534" s="365"/>
      <c r="I534" s="372"/>
      <c r="J534" s="373"/>
      <c r="K534" s="374"/>
      <c r="L534" s="375"/>
      <c r="M534" s="376"/>
      <c r="N534" s="376"/>
      <c r="O534" s="376"/>
      <c r="P534" s="376"/>
      <c r="Q534" s="377"/>
      <c r="R534" s="372"/>
      <c r="S534" s="373"/>
      <c r="T534" s="380"/>
      <c r="U534" s="387"/>
      <c r="V534" s="388"/>
      <c r="W534" s="389"/>
      <c r="X534" s="348"/>
      <c r="Y534" s="349"/>
      <c r="Z534" s="349"/>
      <c r="AA534" s="349"/>
      <c r="AB534" s="349"/>
      <c r="AC534" s="350"/>
      <c r="AD534" s="98"/>
      <c r="AU534" s="346"/>
      <c r="AV534" s="346"/>
    </row>
    <row r="535" spans="3:48" ht="10.9" customHeight="1">
      <c r="C535" s="351">
        <v>6</v>
      </c>
      <c r="D535" s="354" t="s">
        <v>9</v>
      </c>
      <c r="E535" s="357">
        <v>25</v>
      </c>
      <c r="F535" s="360" t="s">
        <v>10</v>
      </c>
      <c r="G535" s="351" t="s">
        <v>20</v>
      </c>
      <c r="H535" s="363"/>
      <c r="I535" s="366"/>
      <c r="J535" s="367"/>
      <c r="K535" s="368"/>
      <c r="L535" s="375">
        <f t="shared" ref="L535" si="259">IF(AND(I535="△",AU535="●"),2+ROUNDDOWN(($K$246-100)/100,0)*2,0)</f>
        <v>0</v>
      </c>
      <c r="M535" s="376"/>
      <c r="N535" s="376"/>
      <c r="O535" s="376"/>
      <c r="P535" s="376"/>
      <c r="Q535" s="377"/>
      <c r="R535" s="366"/>
      <c r="S535" s="367"/>
      <c r="T535" s="378"/>
      <c r="U535" s="381">
        <f t="shared" ref="U535" si="260">IF(R535="①",$AL$198,IF(R535="②",$AL$229,0))</f>
        <v>0</v>
      </c>
      <c r="V535" s="382"/>
      <c r="W535" s="383"/>
      <c r="X535" s="348">
        <f t="shared" ref="X535" si="261">IF(I535="○",L535,ROUNDUP(L535*U535,1))</f>
        <v>0</v>
      </c>
      <c r="Y535" s="349"/>
      <c r="Z535" s="349"/>
      <c r="AA535" s="349"/>
      <c r="AB535" s="349"/>
      <c r="AC535" s="350"/>
      <c r="AD535" s="98"/>
      <c r="AU535" s="346" t="str">
        <f t="shared" ref="AU535" si="262">IF(OR(I535="×",AU539="×"),"×","●")</f>
        <v>●</v>
      </c>
      <c r="AV535" s="346">
        <f t="shared" ref="AV535" si="263">IF(AU535="●",IF(I535="定","-",I535),"-")</f>
        <v>0</v>
      </c>
    </row>
    <row r="536" spans="3:48" ht="10.9" customHeight="1">
      <c r="C536" s="352"/>
      <c r="D536" s="355"/>
      <c r="E536" s="358"/>
      <c r="F536" s="361"/>
      <c r="G536" s="352"/>
      <c r="H536" s="364"/>
      <c r="I536" s="369"/>
      <c r="J536" s="370"/>
      <c r="K536" s="371"/>
      <c r="L536" s="375"/>
      <c r="M536" s="376"/>
      <c r="N536" s="376"/>
      <c r="O536" s="376"/>
      <c r="P536" s="376"/>
      <c r="Q536" s="377"/>
      <c r="R536" s="369"/>
      <c r="S536" s="370"/>
      <c r="T536" s="379"/>
      <c r="U536" s="384"/>
      <c r="V536" s="385"/>
      <c r="W536" s="386"/>
      <c r="X536" s="348"/>
      <c r="Y536" s="349"/>
      <c r="Z536" s="349"/>
      <c r="AA536" s="349"/>
      <c r="AB536" s="349"/>
      <c r="AC536" s="350"/>
      <c r="AD536" s="98"/>
      <c r="AU536" s="346"/>
      <c r="AV536" s="346"/>
    </row>
    <row r="537" spans="3:48" ht="10.9" customHeight="1">
      <c r="C537" s="352"/>
      <c r="D537" s="355"/>
      <c r="E537" s="358"/>
      <c r="F537" s="361"/>
      <c r="G537" s="352"/>
      <c r="H537" s="364"/>
      <c r="I537" s="369"/>
      <c r="J537" s="370"/>
      <c r="K537" s="371"/>
      <c r="L537" s="375"/>
      <c r="M537" s="376"/>
      <c r="N537" s="376"/>
      <c r="O537" s="376"/>
      <c r="P537" s="376"/>
      <c r="Q537" s="377"/>
      <c r="R537" s="369"/>
      <c r="S537" s="370"/>
      <c r="T537" s="379"/>
      <c r="U537" s="384"/>
      <c r="V537" s="385"/>
      <c r="W537" s="386"/>
      <c r="X537" s="348"/>
      <c r="Y537" s="349"/>
      <c r="Z537" s="349"/>
      <c r="AA537" s="349"/>
      <c r="AB537" s="349"/>
      <c r="AC537" s="350"/>
      <c r="AD537" s="98"/>
      <c r="AU537" s="346"/>
      <c r="AV537" s="346"/>
    </row>
    <row r="538" spans="3:48" ht="10.9" customHeight="1">
      <c r="C538" s="353"/>
      <c r="D538" s="356"/>
      <c r="E538" s="359"/>
      <c r="F538" s="362"/>
      <c r="G538" s="353"/>
      <c r="H538" s="365"/>
      <c r="I538" s="372"/>
      <c r="J538" s="373"/>
      <c r="K538" s="374"/>
      <c r="L538" s="375"/>
      <c r="M538" s="376"/>
      <c r="N538" s="376"/>
      <c r="O538" s="376"/>
      <c r="P538" s="376"/>
      <c r="Q538" s="377"/>
      <c r="R538" s="372"/>
      <c r="S538" s="373"/>
      <c r="T538" s="380"/>
      <c r="U538" s="387"/>
      <c r="V538" s="388"/>
      <c r="W538" s="389"/>
      <c r="X538" s="348"/>
      <c r="Y538" s="349"/>
      <c r="Z538" s="349"/>
      <c r="AA538" s="349"/>
      <c r="AB538" s="349"/>
      <c r="AC538" s="350"/>
      <c r="AD538" s="98"/>
      <c r="AU538" s="346"/>
      <c r="AV538" s="346"/>
    </row>
    <row r="539" spans="3:48" ht="10.9" customHeight="1">
      <c r="C539" s="351">
        <v>6</v>
      </c>
      <c r="D539" s="354" t="s">
        <v>9</v>
      </c>
      <c r="E539" s="357">
        <v>26</v>
      </c>
      <c r="F539" s="360" t="s">
        <v>10</v>
      </c>
      <c r="G539" s="351" t="s">
        <v>21</v>
      </c>
      <c r="H539" s="363"/>
      <c r="I539" s="366"/>
      <c r="J539" s="367"/>
      <c r="K539" s="368"/>
      <c r="L539" s="375">
        <f t="shared" ref="L539" si="264">IF(AND(I539="△",AU539="●"),2+ROUNDDOWN(($K$246-100)/100,0)*2,0)</f>
        <v>0</v>
      </c>
      <c r="M539" s="376"/>
      <c r="N539" s="376"/>
      <c r="O539" s="376"/>
      <c r="P539" s="376"/>
      <c r="Q539" s="377"/>
      <c r="R539" s="366"/>
      <c r="S539" s="367"/>
      <c r="T539" s="378"/>
      <c r="U539" s="381">
        <f>IF(R539="①",$AL$198,IF(R539="②",$AL$229,0))</f>
        <v>0</v>
      </c>
      <c r="V539" s="382"/>
      <c r="W539" s="383"/>
      <c r="X539" s="348">
        <f t="shared" ref="X539" si="265">IF(I539="○",L539,ROUNDUP(L539*U539,1))</f>
        <v>0</v>
      </c>
      <c r="Y539" s="349"/>
      <c r="Z539" s="349"/>
      <c r="AA539" s="349"/>
      <c r="AB539" s="349"/>
      <c r="AC539" s="350"/>
      <c r="AD539" s="98"/>
      <c r="AU539" s="346" t="str">
        <f t="shared" ref="AU539" si="266">IF(OR(I539="×",AU543="×"),"×","●")</f>
        <v>●</v>
      </c>
      <c r="AV539" s="346">
        <f t="shared" ref="AV539" si="267">IF(AU539="●",IF(I539="定","-",I539),"-")</f>
        <v>0</v>
      </c>
    </row>
    <row r="540" spans="3:48" ht="10.9" customHeight="1">
      <c r="C540" s="352"/>
      <c r="D540" s="355"/>
      <c r="E540" s="358"/>
      <c r="F540" s="361"/>
      <c r="G540" s="352"/>
      <c r="H540" s="364"/>
      <c r="I540" s="369"/>
      <c r="J540" s="370"/>
      <c r="K540" s="371"/>
      <c r="L540" s="375"/>
      <c r="M540" s="376"/>
      <c r="N540" s="376"/>
      <c r="O540" s="376"/>
      <c r="P540" s="376"/>
      <c r="Q540" s="377"/>
      <c r="R540" s="369"/>
      <c r="S540" s="370"/>
      <c r="T540" s="379"/>
      <c r="U540" s="384"/>
      <c r="V540" s="385"/>
      <c r="W540" s="386"/>
      <c r="X540" s="348"/>
      <c r="Y540" s="349"/>
      <c r="Z540" s="349"/>
      <c r="AA540" s="349"/>
      <c r="AB540" s="349"/>
      <c r="AC540" s="350"/>
      <c r="AD540" s="98"/>
      <c r="AU540" s="346"/>
      <c r="AV540" s="346"/>
    </row>
    <row r="541" spans="3:48" ht="10.9" customHeight="1">
      <c r="C541" s="352"/>
      <c r="D541" s="355"/>
      <c r="E541" s="358"/>
      <c r="F541" s="361"/>
      <c r="G541" s="352"/>
      <c r="H541" s="364"/>
      <c r="I541" s="369"/>
      <c r="J541" s="370"/>
      <c r="K541" s="371"/>
      <c r="L541" s="375"/>
      <c r="M541" s="376"/>
      <c r="N541" s="376"/>
      <c r="O541" s="376"/>
      <c r="P541" s="376"/>
      <c r="Q541" s="377"/>
      <c r="R541" s="369"/>
      <c r="S541" s="370"/>
      <c r="T541" s="379"/>
      <c r="U541" s="384"/>
      <c r="V541" s="385"/>
      <c r="W541" s="386"/>
      <c r="X541" s="348"/>
      <c r="Y541" s="349"/>
      <c r="Z541" s="349"/>
      <c r="AA541" s="349"/>
      <c r="AB541" s="349"/>
      <c r="AC541" s="350"/>
      <c r="AD541" s="98"/>
      <c r="AU541" s="346"/>
      <c r="AV541" s="346"/>
    </row>
    <row r="542" spans="3:48" ht="10.9" customHeight="1">
      <c r="C542" s="353"/>
      <c r="D542" s="356"/>
      <c r="E542" s="359"/>
      <c r="F542" s="362"/>
      <c r="G542" s="353"/>
      <c r="H542" s="365"/>
      <c r="I542" s="372"/>
      <c r="J542" s="373"/>
      <c r="K542" s="374"/>
      <c r="L542" s="375"/>
      <c r="M542" s="376"/>
      <c r="N542" s="376"/>
      <c r="O542" s="376"/>
      <c r="P542" s="376"/>
      <c r="Q542" s="377"/>
      <c r="R542" s="372"/>
      <c r="S542" s="373"/>
      <c r="T542" s="380"/>
      <c r="U542" s="387"/>
      <c r="V542" s="388"/>
      <c r="W542" s="389"/>
      <c r="X542" s="348"/>
      <c r="Y542" s="349"/>
      <c r="Z542" s="349"/>
      <c r="AA542" s="349"/>
      <c r="AB542" s="349"/>
      <c r="AC542" s="350"/>
      <c r="AD542" s="98"/>
      <c r="AU542" s="346"/>
      <c r="AV542" s="346"/>
    </row>
    <row r="543" spans="3:48" ht="10.9" customHeight="1">
      <c r="C543" s="351">
        <v>6</v>
      </c>
      <c r="D543" s="354" t="s">
        <v>9</v>
      </c>
      <c r="E543" s="357">
        <v>27</v>
      </c>
      <c r="F543" s="360" t="s">
        <v>10</v>
      </c>
      <c r="G543" s="351" t="s">
        <v>22</v>
      </c>
      <c r="H543" s="363"/>
      <c r="I543" s="366"/>
      <c r="J543" s="367"/>
      <c r="K543" s="368"/>
      <c r="L543" s="375">
        <f t="shared" ref="L543" si="268">IF(AND(I543="△",AU543="●"),2+ROUNDDOWN(($K$246-100)/100,0)*2,0)</f>
        <v>0</v>
      </c>
      <c r="M543" s="376"/>
      <c r="N543" s="376"/>
      <c r="O543" s="376"/>
      <c r="P543" s="376"/>
      <c r="Q543" s="377"/>
      <c r="R543" s="366"/>
      <c r="S543" s="367"/>
      <c r="T543" s="378"/>
      <c r="U543" s="381">
        <f t="shared" ref="U543" si="269">IF(R543="①",$AL$198,IF(R543="②",$AL$229,0))</f>
        <v>0</v>
      </c>
      <c r="V543" s="382"/>
      <c r="W543" s="383"/>
      <c r="X543" s="348">
        <f t="shared" ref="X543" si="270">IF(I543="○",L543,ROUNDUP(L543*U543,1))</f>
        <v>0</v>
      </c>
      <c r="Y543" s="349"/>
      <c r="Z543" s="349"/>
      <c r="AA543" s="349"/>
      <c r="AB543" s="349"/>
      <c r="AC543" s="350"/>
      <c r="AD543" s="98"/>
      <c r="AU543" s="346" t="str">
        <f t="shared" ref="AU543" si="271">IF(OR(I543="×",AU547="×"),"×","●")</f>
        <v>●</v>
      </c>
      <c r="AV543" s="346">
        <f t="shared" ref="AV543" si="272">IF(AU543="●",IF(I543="定","-",I543),"-")</f>
        <v>0</v>
      </c>
    </row>
    <row r="544" spans="3:48" ht="10.9" customHeight="1">
      <c r="C544" s="352"/>
      <c r="D544" s="355"/>
      <c r="E544" s="358"/>
      <c r="F544" s="361"/>
      <c r="G544" s="352"/>
      <c r="H544" s="364"/>
      <c r="I544" s="369"/>
      <c r="J544" s="370"/>
      <c r="K544" s="371"/>
      <c r="L544" s="375"/>
      <c r="M544" s="376"/>
      <c r="N544" s="376"/>
      <c r="O544" s="376"/>
      <c r="P544" s="376"/>
      <c r="Q544" s="377"/>
      <c r="R544" s="369"/>
      <c r="S544" s="370"/>
      <c r="T544" s="379"/>
      <c r="U544" s="384"/>
      <c r="V544" s="385"/>
      <c r="W544" s="386"/>
      <c r="X544" s="348"/>
      <c r="Y544" s="349"/>
      <c r="Z544" s="349"/>
      <c r="AA544" s="349"/>
      <c r="AB544" s="349"/>
      <c r="AC544" s="350"/>
      <c r="AD544" s="98"/>
      <c r="AU544" s="346"/>
      <c r="AV544" s="346"/>
    </row>
    <row r="545" spans="3:48" ht="10.9" customHeight="1">
      <c r="C545" s="352"/>
      <c r="D545" s="355"/>
      <c r="E545" s="358"/>
      <c r="F545" s="361"/>
      <c r="G545" s="352"/>
      <c r="H545" s="364"/>
      <c r="I545" s="369"/>
      <c r="J545" s="370"/>
      <c r="K545" s="371"/>
      <c r="L545" s="375"/>
      <c r="M545" s="376"/>
      <c r="N545" s="376"/>
      <c r="O545" s="376"/>
      <c r="P545" s="376"/>
      <c r="Q545" s="377"/>
      <c r="R545" s="369"/>
      <c r="S545" s="370"/>
      <c r="T545" s="379"/>
      <c r="U545" s="384"/>
      <c r="V545" s="385"/>
      <c r="W545" s="386"/>
      <c r="X545" s="348"/>
      <c r="Y545" s="349"/>
      <c r="Z545" s="349"/>
      <c r="AA545" s="349"/>
      <c r="AB545" s="349"/>
      <c r="AC545" s="350"/>
      <c r="AD545" s="98"/>
      <c r="AU545" s="346"/>
      <c r="AV545" s="346"/>
    </row>
    <row r="546" spans="3:48" ht="10.9" customHeight="1">
      <c r="C546" s="353"/>
      <c r="D546" s="356"/>
      <c r="E546" s="359"/>
      <c r="F546" s="362"/>
      <c r="G546" s="353"/>
      <c r="H546" s="365"/>
      <c r="I546" s="372"/>
      <c r="J546" s="373"/>
      <c r="K546" s="374"/>
      <c r="L546" s="375"/>
      <c r="M546" s="376"/>
      <c r="N546" s="376"/>
      <c r="O546" s="376"/>
      <c r="P546" s="376"/>
      <c r="Q546" s="377"/>
      <c r="R546" s="372"/>
      <c r="S546" s="373"/>
      <c r="T546" s="380"/>
      <c r="U546" s="387"/>
      <c r="V546" s="388"/>
      <c r="W546" s="389"/>
      <c r="X546" s="348"/>
      <c r="Y546" s="349"/>
      <c r="Z546" s="349"/>
      <c r="AA546" s="349"/>
      <c r="AB546" s="349"/>
      <c r="AC546" s="350"/>
      <c r="AD546" s="98"/>
      <c r="AU546" s="346"/>
      <c r="AV546" s="346"/>
    </row>
    <row r="547" spans="3:48" ht="10.9" customHeight="1">
      <c r="C547" s="351">
        <v>6</v>
      </c>
      <c r="D547" s="354" t="s">
        <v>9</v>
      </c>
      <c r="E547" s="357">
        <v>28</v>
      </c>
      <c r="F547" s="360" t="s">
        <v>10</v>
      </c>
      <c r="G547" s="352" t="s">
        <v>23</v>
      </c>
      <c r="H547" s="364"/>
      <c r="I547" s="369"/>
      <c r="J547" s="370"/>
      <c r="K547" s="371"/>
      <c r="L547" s="375">
        <f t="shared" ref="L547" si="273">IF(AND(I547="△",AU547="●"),2+ROUNDDOWN(($K$246-100)/100,0)*2,0)</f>
        <v>0</v>
      </c>
      <c r="M547" s="376"/>
      <c r="N547" s="376"/>
      <c r="O547" s="376"/>
      <c r="P547" s="376"/>
      <c r="Q547" s="377"/>
      <c r="R547" s="366"/>
      <c r="S547" s="367"/>
      <c r="T547" s="378"/>
      <c r="U547" s="381">
        <f t="shared" ref="U547" si="274">IF(R547="①",$AL$198,IF(R547="②",$AL$229,0))</f>
        <v>0</v>
      </c>
      <c r="V547" s="382"/>
      <c r="W547" s="383"/>
      <c r="X547" s="348">
        <f t="shared" ref="X547" si="275">IF(I547="○",L547,ROUNDUP(L547*U547,1))</f>
        <v>0</v>
      </c>
      <c r="Y547" s="349"/>
      <c r="Z547" s="349"/>
      <c r="AA547" s="349"/>
      <c r="AB547" s="349"/>
      <c r="AC547" s="350"/>
      <c r="AD547" s="98"/>
      <c r="AU547" s="346" t="str">
        <f t="shared" ref="AU547" si="276">IF(OR(I547="×",AU551="×"),"×","●")</f>
        <v>●</v>
      </c>
      <c r="AV547" s="346">
        <f t="shared" ref="AV547" si="277">IF(AU547="●",IF(I547="定","-",I547),"-")</f>
        <v>0</v>
      </c>
    </row>
    <row r="548" spans="3:48" ht="10.9" customHeight="1">
      <c r="C548" s="352"/>
      <c r="D548" s="355"/>
      <c r="E548" s="358"/>
      <c r="F548" s="361"/>
      <c r="G548" s="352"/>
      <c r="H548" s="364"/>
      <c r="I548" s="369"/>
      <c r="J548" s="370"/>
      <c r="K548" s="371"/>
      <c r="L548" s="375"/>
      <c r="M548" s="376"/>
      <c r="N548" s="376"/>
      <c r="O548" s="376"/>
      <c r="P548" s="376"/>
      <c r="Q548" s="377"/>
      <c r="R548" s="369"/>
      <c r="S548" s="370"/>
      <c r="T548" s="379"/>
      <c r="U548" s="384"/>
      <c r="V548" s="385"/>
      <c r="W548" s="386"/>
      <c r="X548" s="348"/>
      <c r="Y548" s="349"/>
      <c r="Z548" s="349"/>
      <c r="AA548" s="349"/>
      <c r="AB548" s="349"/>
      <c r="AC548" s="350"/>
      <c r="AD548" s="98"/>
      <c r="AU548" s="346"/>
      <c r="AV548" s="346"/>
    </row>
    <row r="549" spans="3:48" ht="10.9" customHeight="1">
      <c r="C549" s="352"/>
      <c r="D549" s="355"/>
      <c r="E549" s="358"/>
      <c r="F549" s="361"/>
      <c r="G549" s="352"/>
      <c r="H549" s="364"/>
      <c r="I549" s="369"/>
      <c r="J549" s="370"/>
      <c r="K549" s="371"/>
      <c r="L549" s="375"/>
      <c r="M549" s="376"/>
      <c r="N549" s="376"/>
      <c r="O549" s="376"/>
      <c r="P549" s="376"/>
      <c r="Q549" s="377"/>
      <c r="R549" s="369"/>
      <c r="S549" s="370"/>
      <c r="T549" s="379"/>
      <c r="U549" s="384"/>
      <c r="V549" s="385"/>
      <c r="W549" s="386"/>
      <c r="X549" s="348"/>
      <c r="Y549" s="349"/>
      <c r="Z549" s="349"/>
      <c r="AA549" s="349"/>
      <c r="AB549" s="349"/>
      <c r="AC549" s="350"/>
      <c r="AD549" s="98"/>
      <c r="AU549" s="346"/>
      <c r="AV549" s="346"/>
    </row>
    <row r="550" spans="3:48" ht="10.9" customHeight="1">
      <c r="C550" s="353"/>
      <c r="D550" s="356"/>
      <c r="E550" s="359"/>
      <c r="F550" s="362"/>
      <c r="G550" s="353"/>
      <c r="H550" s="365"/>
      <c r="I550" s="372"/>
      <c r="J550" s="373"/>
      <c r="K550" s="374"/>
      <c r="L550" s="375"/>
      <c r="M550" s="376"/>
      <c r="N550" s="376"/>
      <c r="O550" s="376"/>
      <c r="P550" s="376"/>
      <c r="Q550" s="377"/>
      <c r="R550" s="372"/>
      <c r="S550" s="373"/>
      <c r="T550" s="380"/>
      <c r="U550" s="387"/>
      <c r="V550" s="388"/>
      <c r="W550" s="389"/>
      <c r="X550" s="348"/>
      <c r="Y550" s="349"/>
      <c r="Z550" s="349"/>
      <c r="AA550" s="349"/>
      <c r="AB550" s="349"/>
      <c r="AC550" s="350"/>
      <c r="AD550" s="98"/>
      <c r="AU550" s="346"/>
      <c r="AV550" s="346"/>
    </row>
    <row r="551" spans="3:48" ht="10.9" customHeight="1">
      <c r="C551" s="351">
        <v>6</v>
      </c>
      <c r="D551" s="354" t="s">
        <v>9</v>
      </c>
      <c r="E551" s="357">
        <v>29</v>
      </c>
      <c r="F551" s="360" t="s">
        <v>10</v>
      </c>
      <c r="G551" s="351" t="s">
        <v>24</v>
      </c>
      <c r="H551" s="363"/>
      <c r="I551" s="366"/>
      <c r="J551" s="367"/>
      <c r="K551" s="368"/>
      <c r="L551" s="375">
        <f t="shared" ref="L551" si="278">IF(AND(I551="△",AU551="●"),2+ROUNDDOWN(($K$246-100)/100,0)*2,0)</f>
        <v>0</v>
      </c>
      <c r="M551" s="376"/>
      <c r="N551" s="376"/>
      <c r="O551" s="376"/>
      <c r="P551" s="376"/>
      <c r="Q551" s="377"/>
      <c r="R551" s="366"/>
      <c r="S551" s="367"/>
      <c r="T551" s="378"/>
      <c r="U551" s="381">
        <f t="shared" ref="U551" si="279">IF(R551="①",$AL$198,IF(R551="②",$AL$229,0))</f>
        <v>0</v>
      </c>
      <c r="V551" s="382"/>
      <c r="W551" s="383"/>
      <c r="X551" s="348">
        <f t="shared" ref="X551" si="280">IF(I551="○",L551,ROUNDUP(L551*U551,1))</f>
        <v>0</v>
      </c>
      <c r="Y551" s="349"/>
      <c r="Z551" s="349"/>
      <c r="AA551" s="349"/>
      <c r="AB551" s="349"/>
      <c r="AC551" s="350"/>
      <c r="AD551" s="98"/>
      <c r="AU551" s="346" t="str">
        <f t="shared" ref="AU551" si="281">IF(OR(I551="×",AU555="×"),"×","●")</f>
        <v>●</v>
      </c>
      <c r="AV551" s="346">
        <f t="shared" ref="AV551" si="282">IF(AU551="●",IF(I551="定","-",I551),"-")</f>
        <v>0</v>
      </c>
    </row>
    <row r="552" spans="3:48" ht="10.9" customHeight="1">
      <c r="C552" s="352"/>
      <c r="D552" s="355"/>
      <c r="E552" s="358"/>
      <c r="F552" s="361"/>
      <c r="G552" s="352"/>
      <c r="H552" s="364"/>
      <c r="I552" s="369"/>
      <c r="J552" s="370"/>
      <c r="K552" s="371"/>
      <c r="L552" s="375"/>
      <c r="M552" s="376"/>
      <c r="N552" s="376"/>
      <c r="O552" s="376"/>
      <c r="P552" s="376"/>
      <c r="Q552" s="377"/>
      <c r="R552" s="369"/>
      <c r="S552" s="370"/>
      <c r="T552" s="379"/>
      <c r="U552" s="384"/>
      <c r="V552" s="385"/>
      <c r="W552" s="386"/>
      <c r="X552" s="348"/>
      <c r="Y552" s="349"/>
      <c r="Z552" s="349"/>
      <c r="AA552" s="349"/>
      <c r="AB552" s="349"/>
      <c r="AC552" s="350"/>
      <c r="AD552" s="98"/>
      <c r="AU552" s="346"/>
      <c r="AV552" s="346"/>
    </row>
    <row r="553" spans="3:48" ht="10.9" customHeight="1">
      <c r="C553" s="352"/>
      <c r="D553" s="355"/>
      <c r="E553" s="358"/>
      <c r="F553" s="361"/>
      <c r="G553" s="352"/>
      <c r="H553" s="364"/>
      <c r="I553" s="369"/>
      <c r="J553" s="370"/>
      <c r="K553" s="371"/>
      <c r="L553" s="375"/>
      <c r="M553" s="376"/>
      <c r="N553" s="376"/>
      <c r="O553" s="376"/>
      <c r="P553" s="376"/>
      <c r="Q553" s="377"/>
      <c r="R553" s="369"/>
      <c r="S553" s="370"/>
      <c r="T553" s="379"/>
      <c r="U553" s="384"/>
      <c r="V553" s="385"/>
      <c r="W553" s="386"/>
      <c r="X553" s="348"/>
      <c r="Y553" s="349"/>
      <c r="Z553" s="349"/>
      <c r="AA553" s="349"/>
      <c r="AB553" s="349"/>
      <c r="AC553" s="350"/>
      <c r="AD553" s="98"/>
      <c r="AU553" s="346"/>
      <c r="AV553" s="346"/>
    </row>
    <row r="554" spans="3:48" ht="10.9" customHeight="1">
      <c r="C554" s="353"/>
      <c r="D554" s="356"/>
      <c r="E554" s="359"/>
      <c r="F554" s="362"/>
      <c r="G554" s="353"/>
      <c r="H554" s="365"/>
      <c r="I554" s="372"/>
      <c r="J554" s="373"/>
      <c r="K554" s="374"/>
      <c r="L554" s="375"/>
      <c r="M554" s="376"/>
      <c r="N554" s="376"/>
      <c r="O554" s="376"/>
      <c r="P554" s="376"/>
      <c r="Q554" s="377"/>
      <c r="R554" s="372"/>
      <c r="S554" s="373"/>
      <c r="T554" s="380"/>
      <c r="U554" s="387"/>
      <c r="V554" s="388"/>
      <c r="W554" s="389"/>
      <c r="X554" s="348"/>
      <c r="Y554" s="349"/>
      <c r="Z554" s="349"/>
      <c r="AA554" s="349"/>
      <c r="AB554" s="349"/>
      <c r="AC554" s="350"/>
      <c r="AD554" s="98"/>
      <c r="AU554" s="346"/>
      <c r="AV554" s="346"/>
    </row>
    <row r="555" spans="3:48" ht="10.9" customHeight="1">
      <c r="C555" s="351">
        <v>6</v>
      </c>
      <c r="D555" s="354" t="s">
        <v>9</v>
      </c>
      <c r="E555" s="357">
        <v>30</v>
      </c>
      <c r="F555" s="360" t="s">
        <v>10</v>
      </c>
      <c r="G555" s="351" t="s">
        <v>25</v>
      </c>
      <c r="H555" s="363"/>
      <c r="I555" s="366"/>
      <c r="J555" s="367"/>
      <c r="K555" s="368"/>
      <c r="L555" s="375">
        <f t="shared" ref="L555" si="283">IF(AND(I555="△",AU555="●"),2+ROUNDDOWN(($K$246-100)/100,0)*2,0)</f>
        <v>0</v>
      </c>
      <c r="M555" s="376"/>
      <c r="N555" s="376"/>
      <c r="O555" s="376"/>
      <c r="P555" s="376"/>
      <c r="Q555" s="377"/>
      <c r="R555" s="366"/>
      <c r="S555" s="367"/>
      <c r="T555" s="378"/>
      <c r="U555" s="381">
        <f t="shared" ref="U555" si="284">IF(R555="①",$AL$198,IF(R555="②",$AL$229,0))</f>
        <v>0</v>
      </c>
      <c r="V555" s="382"/>
      <c r="W555" s="383"/>
      <c r="X555" s="348">
        <f t="shared" ref="X555" si="285">IF(I555="○",L555,ROUNDUP(L555*U555,1))</f>
        <v>0</v>
      </c>
      <c r="Y555" s="349"/>
      <c r="Z555" s="349"/>
      <c r="AA555" s="349"/>
      <c r="AB555" s="349"/>
      <c r="AC555" s="350"/>
      <c r="AD555" s="98"/>
      <c r="AU555" s="346" t="str">
        <f t="shared" ref="AU555" si="286">IF(OR(I555="×",AU559="×"),"×","●")</f>
        <v>●</v>
      </c>
      <c r="AV555" s="346">
        <f t="shared" ref="AV555" si="287">IF(AU555="●",IF(I555="定","-",I555),"-")</f>
        <v>0</v>
      </c>
    </row>
    <row r="556" spans="3:48" ht="10.9" customHeight="1">
      <c r="C556" s="352"/>
      <c r="D556" s="355"/>
      <c r="E556" s="358"/>
      <c r="F556" s="361"/>
      <c r="G556" s="352"/>
      <c r="H556" s="364"/>
      <c r="I556" s="369"/>
      <c r="J556" s="370"/>
      <c r="K556" s="371"/>
      <c r="L556" s="375"/>
      <c r="M556" s="376"/>
      <c r="N556" s="376"/>
      <c r="O556" s="376"/>
      <c r="P556" s="376"/>
      <c r="Q556" s="377"/>
      <c r="R556" s="369"/>
      <c r="S556" s="370"/>
      <c r="T556" s="379"/>
      <c r="U556" s="384"/>
      <c r="V556" s="385"/>
      <c r="W556" s="386"/>
      <c r="X556" s="348"/>
      <c r="Y556" s="349"/>
      <c r="Z556" s="349"/>
      <c r="AA556" s="349"/>
      <c r="AB556" s="349"/>
      <c r="AC556" s="350"/>
      <c r="AD556" s="98"/>
      <c r="AU556" s="346"/>
      <c r="AV556" s="346"/>
    </row>
    <row r="557" spans="3:48" ht="10.9" customHeight="1">
      <c r="C557" s="352"/>
      <c r="D557" s="355"/>
      <c r="E557" s="358"/>
      <c r="F557" s="361"/>
      <c r="G557" s="352"/>
      <c r="H557" s="364"/>
      <c r="I557" s="369"/>
      <c r="J557" s="370"/>
      <c r="K557" s="371"/>
      <c r="L557" s="375"/>
      <c r="M557" s="376"/>
      <c r="N557" s="376"/>
      <c r="O557" s="376"/>
      <c r="P557" s="376"/>
      <c r="Q557" s="377"/>
      <c r="R557" s="369"/>
      <c r="S557" s="370"/>
      <c r="T557" s="379"/>
      <c r="U557" s="384"/>
      <c r="V557" s="385"/>
      <c r="W557" s="386"/>
      <c r="X557" s="348"/>
      <c r="Y557" s="349"/>
      <c r="Z557" s="349"/>
      <c r="AA557" s="349"/>
      <c r="AB557" s="349"/>
      <c r="AC557" s="350"/>
      <c r="AD557" s="98"/>
      <c r="AU557" s="346"/>
      <c r="AV557" s="346"/>
    </row>
    <row r="558" spans="3:48" ht="10.9" customHeight="1">
      <c r="C558" s="353"/>
      <c r="D558" s="356"/>
      <c r="E558" s="359"/>
      <c r="F558" s="362"/>
      <c r="G558" s="353"/>
      <c r="H558" s="365"/>
      <c r="I558" s="372"/>
      <c r="J558" s="373"/>
      <c r="K558" s="374"/>
      <c r="L558" s="375"/>
      <c r="M558" s="376"/>
      <c r="N558" s="376"/>
      <c r="O558" s="376"/>
      <c r="P558" s="376"/>
      <c r="Q558" s="377"/>
      <c r="R558" s="372"/>
      <c r="S558" s="373"/>
      <c r="T558" s="380"/>
      <c r="U558" s="387"/>
      <c r="V558" s="388"/>
      <c r="W558" s="389"/>
      <c r="X558" s="348"/>
      <c r="Y558" s="349"/>
      <c r="Z558" s="349"/>
      <c r="AA558" s="349"/>
      <c r="AB558" s="349"/>
      <c r="AC558" s="350"/>
      <c r="AD558" s="98"/>
      <c r="AU558" s="346"/>
      <c r="AV558" s="346"/>
    </row>
    <row r="559" spans="3:48" ht="10.9" customHeight="1">
      <c r="C559" s="351">
        <v>7</v>
      </c>
      <c r="D559" s="354" t="s">
        <v>9</v>
      </c>
      <c r="E559" s="357">
        <v>1</v>
      </c>
      <c r="F559" s="360" t="s">
        <v>10</v>
      </c>
      <c r="G559" s="351" t="s">
        <v>19</v>
      </c>
      <c r="H559" s="363"/>
      <c r="I559" s="366"/>
      <c r="J559" s="367"/>
      <c r="K559" s="368"/>
      <c r="L559" s="375">
        <f t="shared" ref="L559" si="288">IF(AND(I559="△",AU559="●"),2+ROUNDDOWN(($K$246-100)/100,0)*2,0)</f>
        <v>0</v>
      </c>
      <c r="M559" s="376"/>
      <c r="N559" s="376"/>
      <c r="O559" s="376"/>
      <c r="P559" s="376"/>
      <c r="Q559" s="377"/>
      <c r="R559" s="366"/>
      <c r="S559" s="367"/>
      <c r="T559" s="378"/>
      <c r="U559" s="381">
        <f t="shared" ref="U559" si="289">IF(R559="①",$AL$198,IF(R559="②",$AL$229,0))</f>
        <v>0</v>
      </c>
      <c r="V559" s="382"/>
      <c r="W559" s="383"/>
      <c r="X559" s="348">
        <f t="shared" ref="X559" si="290">IF(I559="○",L559,ROUNDUP(L559*U559,1))</f>
        <v>0</v>
      </c>
      <c r="Y559" s="349"/>
      <c r="Z559" s="349"/>
      <c r="AA559" s="349"/>
      <c r="AB559" s="349"/>
      <c r="AC559" s="350"/>
      <c r="AD559" s="98"/>
      <c r="AU559" s="346" t="str">
        <f t="shared" ref="AU559" si="291">IF(OR(I559="×",AU563="×"),"×","●")</f>
        <v>●</v>
      </c>
      <c r="AV559" s="346">
        <f t="shared" ref="AV559" si="292">IF(AU559="●",IF(I559="定","-",I559),"-")</f>
        <v>0</v>
      </c>
    </row>
    <row r="560" spans="3:48" ht="10.9" customHeight="1">
      <c r="C560" s="352"/>
      <c r="D560" s="355"/>
      <c r="E560" s="358"/>
      <c r="F560" s="361"/>
      <c r="G560" s="352"/>
      <c r="H560" s="364"/>
      <c r="I560" s="369"/>
      <c r="J560" s="370"/>
      <c r="K560" s="371"/>
      <c r="L560" s="375"/>
      <c r="M560" s="376"/>
      <c r="N560" s="376"/>
      <c r="O560" s="376"/>
      <c r="P560" s="376"/>
      <c r="Q560" s="377"/>
      <c r="R560" s="369"/>
      <c r="S560" s="370"/>
      <c r="T560" s="379"/>
      <c r="U560" s="384"/>
      <c r="V560" s="385"/>
      <c r="W560" s="386"/>
      <c r="X560" s="348"/>
      <c r="Y560" s="349"/>
      <c r="Z560" s="349"/>
      <c r="AA560" s="349"/>
      <c r="AB560" s="349"/>
      <c r="AC560" s="350"/>
      <c r="AD560" s="98"/>
      <c r="AU560" s="346"/>
      <c r="AV560" s="346"/>
    </row>
    <row r="561" spans="3:48" ht="10.9" customHeight="1">
      <c r="C561" s="352"/>
      <c r="D561" s="355"/>
      <c r="E561" s="358"/>
      <c r="F561" s="361"/>
      <c r="G561" s="352"/>
      <c r="H561" s="364"/>
      <c r="I561" s="369"/>
      <c r="J561" s="370"/>
      <c r="K561" s="371"/>
      <c r="L561" s="375"/>
      <c r="M561" s="376"/>
      <c r="N561" s="376"/>
      <c r="O561" s="376"/>
      <c r="P561" s="376"/>
      <c r="Q561" s="377"/>
      <c r="R561" s="369"/>
      <c r="S561" s="370"/>
      <c r="T561" s="379"/>
      <c r="U561" s="384"/>
      <c r="V561" s="385"/>
      <c r="W561" s="386"/>
      <c r="X561" s="348"/>
      <c r="Y561" s="349"/>
      <c r="Z561" s="349"/>
      <c r="AA561" s="349"/>
      <c r="AB561" s="349"/>
      <c r="AC561" s="350"/>
      <c r="AD561" s="98"/>
      <c r="AU561" s="346"/>
      <c r="AV561" s="346"/>
    </row>
    <row r="562" spans="3:48" ht="10.9" customHeight="1">
      <c r="C562" s="353"/>
      <c r="D562" s="356"/>
      <c r="E562" s="359"/>
      <c r="F562" s="362"/>
      <c r="G562" s="353"/>
      <c r="H562" s="365"/>
      <c r="I562" s="372"/>
      <c r="J562" s="373"/>
      <c r="K562" s="374"/>
      <c r="L562" s="375"/>
      <c r="M562" s="376"/>
      <c r="N562" s="376"/>
      <c r="O562" s="376"/>
      <c r="P562" s="376"/>
      <c r="Q562" s="377"/>
      <c r="R562" s="372"/>
      <c r="S562" s="373"/>
      <c r="T562" s="380"/>
      <c r="U562" s="387"/>
      <c r="V562" s="388"/>
      <c r="W562" s="389"/>
      <c r="X562" s="348"/>
      <c r="Y562" s="349"/>
      <c r="Z562" s="349"/>
      <c r="AA562" s="349"/>
      <c r="AB562" s="349"/>
      <c r="AC562" s="350"/>
      <c r="AD562" s="98"/>
      <c r="AU562" s="346"/>
      <c r="AV562" s="346"/>
    </row>
    <row r="563" spans="3:48" ht="10.9" customHeight="1">
      <c r="C563" s="351">
        <v>7</v>
      </c>
      <c r="D563" s="354" t="s">
        <v>9</v>
      </c>
      <c r="E563" s="357">
        <v>2</v>
      </c>
      <c r="F563" s="360" t="s">
        <v>10</v>
      </c>
      <c r="G563" s="351" t="s">
        <v>20</v>
      </c>
      <c r="H563" s="363"/>
      <c r="I563" s="366"/>
      <c r="J563" s="367"/>
      <c r="K563" s="368"/>
      <c r="L563" s="375">
        <f t="shared" ref="L563" si="293">IF(AND(I563="△",AU563="●"),2+ROUNDDOWN(($K$246-100)/100,0)*2,0)</f>
        <v>0</v>
      </c>
      <c r="M563" s="376"/>
      <c r="N563" s="376"/>
      <c r="O563" s="376"/>
      <c r="P563" s="376"/>
      <c r="Q563" s="377"/>
      <c r="R563" s="366"/>
      <c r="S563" s="367"/>
      <c r="T563" s="378"/>
      <c r="U563" s="381">
        <f t="shared" ref="U563" si="294">IF(R563="①",$AL$198,IF(R563="②",$AL$229,0))</f>
        <v>0</v>
      </c>
      <c r="V563" s="382"/>
      <c r="W563" s="383"/>
      <c r="X563" s="348">
        <f t="shared" ref="X563" si="295">IF(I563="○",L563,ROUNDUP(L563*U563,1))</f>
        <v>0</v>
      </c>
      <c r="Y563" s="349"/>
      <c r="Z563" s="349"/>
      <c r="AA563" s="349"/>
      <c r="AB563" s="349"/>
      <c r="AC563" s="350"/>
      <c r="AD563" s="98"/>
      <c r="AU563" s="346" t="str">
        <f t="shared" ref="AU563" si="296">IF(OR(I563="×",AU567="×"),"×","●")</f>
        <v>●</v>
      </c>
      <c r="AV563" s="346">
        <f t="shared" ref="AV563" si="297">IF(AU563="●",IF(I563="定","-",I563),"-")</f>
        <v>0</v>
      </c>
    </row>
    <row r="564" spans="3:48" ht="10.9" customHeight="1">
      <c r="C564" s="352"/>
      <c r="D564" s="355"/>
      <c r="E564" s="358"/>
      <c r="F564" s="361"/>
      <c r="G564" s="352"/>
      <c r="H564" s="364"/>
      <c r="I564" s="369"/>
      <c r="J564" s="370"/>
      <c r="K564" s="371"/>
      <c r="L564" s="375"/>
      <c r="M564" s="376"/>
      <c r="N564" s="376"/>
      <c r="O564" s="376"/>
      <c r="P564" s="376"/>
      <c r="Q564" s="377"/>
      <c r="R564" s="369"/>
      <c r="S564" s="370"/>
      <c r="T564" s="379"/>
      <c r="U564" s="384"/>
      <c r="V564" s="385"/>
      <c r="W564" s="386"/>
      <c r="X564" s="348"/>
      <c r="Y564" s="349"/>
      <c r="Z564" s="349"/>
      <c r="AA564" s="349"/>
      <c r="AB564" s="349"/>
      <c r="AC564" s="350"/>
      <c r="AD564" s="98"/>
      <c r="AU564" s="346"/>
      <c r="AV564" s="346"/>
    </row>
    <row r="565" spans="3:48" ht="10.9" customHeight="1">
      <c r="C565" s="352"/>
      <c r="D565" s="355"/>
      <c r="E565" s="358"/>
      <c r="F565" s="361"/>
      <c r="G565" s="352"/>
      <c r="H565" s="364"/>
      <c r="I565" s="369"/>
      <c r="J565" s="370"/>
      <c r="K565" s="371"/>
      <c r="L565" s="375"/>
      <c r="M565" s="376"/>
      <c r="N565" s="376"/>
      <c r="O565" s="376"/>
      <c r="P565" s="376"/>
      <c r="Q565" s="377"/>
      <c r="R565" s="369"/>
      <c r="S565" s="370"/>
      <c r="T565" s="379"/>
      <c r="U565" s="384"/>
      <c r="V565" s="385"/>
      <c r="W565" s="386"/>
      <c r="X565" s="348"/>
      <c r="Y565" s="349"/>
      <c r="Z565" s="349"/>
      <c r="AA565" s="349"/>
      <c r="AB565" s="349"/>
      <c r="AC565" s="350"/>
      <c r="AD565" s="98"/>
      <c r="AU565" s="346"/>
      <c r="AV565" s="346"/>
    </row>
    <row r="566" spans="3:48" ht="10.9" customHeight="1">
      <c r="C566" s="353"/>
      <c r="D566" s="356"/>
      <c r="E566" s="359"/>
      <c r="F566" s="362"/>
      <c r="G566" s="353"/>
      <c r="H566" s="365"/>
      <c r="I566" s="372"/>
      <c r="J566" s="373"/>
      <c r="K566" s="374"/>
      <c r="L566" s="375"/>
      <c r="M566" s="376"/>
      <c r="N566" s="376"/>
      <c r="O566" s="376"/>
      <c r="P566" s="376"/>
      <c r="Q566" s="377"/>
      <c r="R566" s="372"/>
      <c r="S566" s="373"/>
      <c r="T566" s="380"/>
      <c r="U566" s="387"/>
      <c r="V566" s="388"/>
      <c r="W566" s="389"/>
      <c r="X566" s="348"/>
      <c r="Y566" s="349"/>
      <c r="Z566" s="349"/>
      <c r="AA566" s="349"/>
      <c r="AB566" s="349"/>
      <c r="AC566" s="350"/>
      <c r="AD566" s="98"/>
      <c r="AU566" s="346"/>
      <c r="AV566" s="346"/>
    </row>
    <row r="567" spans="3:48" ht="10.9" customHeight="1">
      <c r="C567" s="351">
        <v>7</v>
      </c>
      <c r="D567" s="354" t="s">
        <v>9</v>
      </c>
      <c r="E567" s="357">
        <v>3</v>
      </c>
      <c r="F567" s="360" t="s">
        <v>10</v>
      </c>
      <c r="G567" s="351" t="s">
        <v>21</v>
      </c>
      <c r="H567" s="363"/>
      <c r="I567" s="366"/>
      <c r="J567" s="367"/>
      <c r="K567" s="368"/>
      <c r="L567" s="375">
        <f t="shared" ref="L567" si="298">IF(AND(I567="△",AU567="●"),2+ROUNDDOWN(($K$246-100)/100,0)*2,0)</f>
        <v>0</v>
      </c>
      <c r="M567" s="376"/>
      <c r="N567" s="376"/>
      <c r="O567" s="376"/>
      <c r="P567" s="376"/>
      <c r="Q567" s="377"/>
      <c r="R567" s="366"/>
      <c r="S567" s="367"/>
      <c r="T567" s="378"/>
      <c r="U567" s="381">
        <f t="shared" ref="U567" si="299">IF(R567="①",$AL$198,IF(R567="②",$AL$229,0))</f>
        <v>0</v>
      </c>
      <c r="V567" s="382"/>
      <c r="W567" s="383"/>
      <c r="X567" s="348">
        <f t="shared" ref="X567" si="300">IF(I567="○",L567,ROUNDUP(L567*U567,1))</f>
        <v>0</v>
      </c>
      <c r="Y567" s="349"/>
      <c r="Z567" s="349"/>
      <c r="AA567" s="349"/>
      <c r="AB567" s="349"/>
      <c r="AC567" s="350"/>
      <c r="AD567" s="98"/>
      <c r="AU567" s="346" t="str">
        <f t="shared" ref="AU567" si="301">IF(OR(I567="×",AU571="×"),"×","●")</f>
        <v>●</v>
      </c>
      <c r="AV567" s="346">
        <f t="shared" ref="AV567" si="302">IF(AU567="●",IF(I567="定","-",I567),"-")</f>
        <v>0</v>
      </c>
    </row>
    <row r="568" spans="3:48" ht="10.9" customHeight="1">
      <c r="C568" s="352"/>
      <c r="D568" s="355"/>
      <c r="E568" s="358"/>
      <c r="F568" s="361"/>
      <c r="G568" s="352"/>
      <c r="H568" s="364"/>
      <c r="I568" s="369"/>
      <c r="J568" s="370"/>
      <c r="K568" s="371"/>
      <c r="L568" s="375"/>
      <c r="M568" s="376"/>
      <c r="N568" s="376"/>
      <c r="O568" s="376"/>
      <c r="P568" s="376"/>
      <c r="Q568" s="377"/>
      <c r="R568" s="369"/>
      <c r="S568" s="370"/>
      <c r="T568" s="379"/>
      <c r="U568" s="384"/>
      <c r="V568" s="385"/>
      <c r="W568" s="386"/>
      <c r="X568" s="348"/>
      <c r="Y568" s="349"/>
      <c r="Z568" s="349"/>
      <c r="AA568" s="349"/>
      <c r="AB568" s="349"/>
      <c r="AC568" s="350"/>
      <c r="AD568" s="98"/>
      <c r="AU568" s="346"/>
      <c r="AV568" s="346"/>
    </row>
    <row r="569" spans="3:48" ht="10.9" customHeight="1">
      <c r="C569" s="352"/>
      <c r="D569" s="355"/>
      <c r="E569" s="358"/>
      <c r="F569" s="361"/>
      <c r="G569" s="352"/>
      <c r="H569" s="364"/>
      <c r="I569" s="369"/>
      <c r="J569" s="370"/>
      <c r="K569" s="371"/>
      <c r="L569" s="375"/>
      <c r="M569" s="376"/>
      <c r="N569" s="376"/>
      <c r="O569" s="376"/>
      <c r="P569" s="376"/>
      <c r="Q569" s="377"/>
      <c r="R569" s="369"/>
      <c r="S569" s="370"/>
      <c r="T569" s="379"/>
      <c r="U569" s="384"/>
      <c r="V569" s="385"/>
      <c r="W569" s="386"/>
      <c r="X569" s="348"/>
      <c r="Y569" s="349"/>
      <c r="Z569" s="349"/>
      <c r="AA569" s="349"/>
      <c r="AB569" s="349"/>
      <c r="AC569" s="350"/>
      <c r="AD569" s="98"/>
      <c r="AU569" s="346"/>
      <c r="AV569" s="346"/>
    </row>
    <row r="570" spans="3:48" ht="10.9" customHeight="1">
      <c r="C570" s="353"/>
      <c r="D570" s="356"/>
      <c r="E570" s="359"/>
      <c r="F570" s="362"/>
      <c r="G570" s="353"/>
      <c r="H570" s="365"/>
      <c r="I570" s="372"/>
      <c r="J570" s="373"/>
      <c r="K570" s="374"/>
      <c r="L570" s="375"/>
      <c r="M570" s="376"/>
      <c r="N570" s="376"/>
      <c r="O570" s="376"/>
      <c r="P570" s="376"/>
      <c r="Q570" s="377"/>
      <c r="R570" s="372"/>
      <c r="S570" s="373"/>
      <c r="T570" s="380"/>
      <c r="U570" s="387"/>
      <c r="V570" s="388"/>
      <c r="W570" s="389"/>
      <c r="X570" s="348"/>
      <c r="Y570" s="349"/>
      <c r="Z570" s="349"/>
      <c r="AA570" s="349"/>
      <c r="AB570" s="349"/>
      <c r="AC570" s="350"/>
      <c r="AD570" s="98"/>
      <c r="AU570" s="346"/>
      <c r="AV570" s="346"/>
    </row>
    <row r="571" spans="3:48" ht="10.9" customHeight="1">
      <c r="C571" s="351">
        <v>7</v>
      </c>
      <c r="D571" s="354" t="s">
        <v>9</v>
      </c>
      <c r="E571" s="357">
        <v>4</v>
      </c>
      <c r="F571" s="360" t="s">
        <v>10</v>
      </c>
      <c r="G571" s="351" t="s">
        <v>22</v>
      </c>
      <c r="H571" s="363"/>
      <c r="I571" s="366"/>
      <c r="J571" s="367"/>
      <c r="K571" s="368"/>
      <c r="L571" s="375">
        <f t="shared" ref="L571" si="303">IF(AND(I571="△",AU571="●"),2+ROUNDDOWN(($K$246-100)/100,0)*2,0)</f>
        <v>0</v>
      </c>
      <c r="M571" s="376"/>
      <c r="N571" s="376"/>
      <c r="O571" s="376"/>
      <c r="P571" s="376"/>
      <c r="Q571" s="377"/>
      <c r="R571" s="366"/>
      <c r="S571" s="367"/>
      <c r="T571" s="378"/>
      <c r="U571" s="381">
        <f t="shared" ref="U571" si="304">IF(R571="①",$AL$198,IF(R571="②",$AL$229,0))</f>
        <v>0</v>
      </c>
      <c r="V571" s="382"/>
      <c r="W571" s="383"/>
      <c r="X571" s="348">
        <f t="shared" ref="X571" si="305">IF(I571="○",L571,ROUNDUP(L571*U571,1))</f>
        <v>0</v>
      </c>
      <c r="Y571" s="349"/>
      <c r="Z571" s="349"/>
      <c r="AA571" s="349"/>
      <c r="AB571" s="349"/>
      <c r="AC571" s="350"/>
      <c r="AD571" s="98"/>
      <c r="AU571" s="346" t="str">
        <f t="shared" ref="AU571" si="306">IF(OR(I571="×",AU575="×"),"×","●")</f>
        <v>●</v>
      </c>
      <c r="AV571" s="346">
        <f t="shared" ref="AV571" si="307">IF(AU571="●",IF(I571="定","-",I571),"-")</f>
        <v>0</v>
      </c>
    </row>
    <row r="572" spans="3:48" ht="10.9" customHeight="1">
      <c r="C572" s="352"/>
      <c r="D572" s="355"/>
      <c r="E572" s="358"/>
      <c r="F572" s="361"/>
      <c r="G572" s="352"/>
      <c r="H572" s="364"/>
      <c r="I572" s="369"/>
      <c r="J572" s="370"/>
      <c r="K572" s="371"/>
      <c r="L572" s="375"/>
      <c r="M572" s="376"/>
      <c r="N572" s="376"/>
      <c r="O572" s="376"/>
      <c r="P572" s="376"/>
      <c r="Q572" s="377"/>
      <c r="R572" s="369"/>
      <c r="S572" s="370"/>
      <c r="T572" s="379"/>
      <c r="U572" s="384"/>
      <c r="V572" s="385"/>
      <c r="W572" s="386"/>
      <c r="X572" s="348"/>
      <c r="Y572" s="349"/>
      <c r="Z572" s="349"/>
      <c r="AA572" s="349"/>
      <c r="AB572" s="349"/>
      <c r="AC572" s="350"/>
      <c r="AD572" s="98"/>
      <c r="AU572" s="346"/>
      <c r="AV572" s="346"/>
    </row>
    <row r="573" spans="3:48" ht="10.9" customHeight="1">
      <c r="C573" s="352"/>
      <c r="D573" s="355"/>
      <c r="E573" s="358"/>
      <c r="F573" s="361"/>
      <c r="G573" s="352"/>
      <c r="H573" s="364"/>
      <c r="I573" s="369"/>
      <c r="J573" s="370"/>
      <c r="K573" s="371"/>
      <c r="L573" s="375"/>
      <c r="M573" s="376"/>
      <c r="N573" s="376"/>
      <c r="O573" s="376"/>
      <c r="P573" s="376"/>
      <c r="Q573" s="377"/>
      <c r="R573" s="369"/>
      <c r="S573" s="370"/>
      <c r="T573" s="379"/>
      <c r="U573" s="384"/>
      <c r="V573" s="385"/>
      <c r="W573" s="386"/>
      <c r="X573" s="348"/>
      <c r="Y573" s="349"/>
      <c r="Z573" s="349"/>
      <c r="AA573" s="349"/>
      <c r="AB573" s="349"/>
      <c r="AC573" s="350"/>
      <c r="AD573" s="98"/>
      <c r="AU573" s="346"/>
      <c r="AV573" s="346"/>
    </row>
    <row r="574" spans="3:48" ht="10.9" customHeight="1">
      <c r="C574" s="353"/>
      <c r="D574" s="356"/>
      <c r="E574" s="359"/>
      <c r="F574" s="362"/>
      <c r="G574" s="353"/>
      <c r="H574" s="365"/>
      <c r="I574" s="372"/>
      <c r="J574" s="373"/>
      <c r="K574" s="374"/>
      <c r="L574" s="375"/>
      <c r="M574" s="376"/>
      <c r="N574" s="376"/>
      <c r="O574" s="376"/>
      <c r="P574" s="376"/>
      <c r="Q574" s="377"/>
      <c r="R574" s="372"/>
      <c r="S574" s="373"/>
      <c r="T574" s="380"/>
      <c r="U574" s="387"/>
      <c r="V574" s="388"/>
      <c r="W574" s="389"/>
      <c r="X574" s="348"/>
      <c r="Y574" s="349"/>
      <c r="Z574" s="349"/>
      <c r="AA574" s="349"/>
      <c r="AB574" s="349"/>
      <c r="AC574" s="350"/>
      <c r="AD574" s="98"/>
      <c r="AU574" s="346"/>
      <c r="AV574" s="346"/>
    </row>
    <row r="575" spans="3:48" ht="10.9" customHeight="1">
      <c r="C575" s="351">
        <v>7</v>
      </c>
      <c r="D575" s="354" t="s">
        <v>9</v>
      </c>
      <c r="E575" s="357">
        <v>5</v>
      </c>
      <c r="F575" s="360" t="s">
        <v>10</v>
      </c>
      <c r="G575" s="352" t="s">
        <v>23</v>
      </c>
      <c r="H575" s="364"/>
      <c r="I575" s="369"/>
      <c r="J575" s="370"/>
      <c r="K575" s="371"/>
      <c r="L575" s="375">
        <f t="shared" ref="L575" si="308">IF(AND(I575="△",AU575="●"),2+ROUNDDOWN(($K$246-100)/100,0)*2,0)</f>
        <v>0</v>
      </c>
      <c r="M575" s="376"/>
      <c r="N575" s="376"/>
      <c r="O575" s="376"/>
      <c r="P575" s="376"/>
      <c r="Q575" s="377"/>
      <c r="R575" s="366"/>
      <c r="S575" s="367"/>
      <c r="T575" s="378"/>
      <c r="U575" s="381">
        <f t="shared" ref="U575" si="309">IF(R575="①",$AL$198,IF(R575="②",$AL$229,0))</f>
        <v>0</v>
      </c>
      <c r="V575" s="382"/>
      <c r="W575" s="383"/>
      <c r="X575" s="348">
        <f t="shared" ref="X575" si="310">IF(I575="○",L575,ROUNDUP(L575*U575,1))</f>
        <v>0</v>
      </c>
      <c r="Y575" s="349"/>
      <c r="Z575" s="349"/>
      <c r="AA575" s="349"/>
      <c r="AB575" s="349"/>
      <c r="AC575" s="350"/>
      <c r="AD575" s="98"/>
      <c r="AU575" s="346" t="str">
        <f t="shared" ref="AU575" si="311">IF(OR(I575="×",AU579="×"),"×","●")</f>
        <v>●</v>
      </c>
      <c r="AV575" s="346">
        <f t="shared" ref="AV575" si="312">IF(AU575="●",IF(I575="定","-",I575),"-")</f>
        <v>0</v>
      </c>
    </row>
    <row r="576" spans="3:48" ht="10.9" customHeight="1">
      <c r="C576" s="352"/>
      <c r="D576" s="355"/>
      <c r="E576" s="358"/>
      <c r="F576" s="361"/>
      <c r="G576" s="352"/>
      <c r="H576" s="364"/>
      <c r="I576" s="369"/>
      <c r="J576" s="370"/>
      <c r="K576" s="371"/>
      <c r="L576" s="375"/>
      <c r="M576" s="376"/>
      <c r="N576" s="376"/>
      <c r="O576" s="376"/>
      <c r="P576" s="376"/>
      <c r="Q576" s="377"/>
      <c r="R576" s="369"/>
      <c r="S576" s="370"/>
      <c r="T576" s="379"/>
      <c r="U576" s="384"/>
      <c r="V576" s="385"/>
      <c r="W576" s="386"/>
      <c r="X576" s="348"/>
      <c r="Y576" s="349"/>
      <c r="Z576" s="349"/>
      <c r="AA576" s="349"/>
      <c r="AB576" s="349"/>
      <c r="AC576" s="350"/>
      <c r="AD576" s="98"/>
      <c r="AU576" s="346"/>
      <c r="AV576" s="346"/>
    </row>
    <row r="577" spans="3:48" ht="10.9" customHeight="1">
      <c r="C577" s="352"/>
      <c r="D577" s="355"/>
      <c r="E577" s="358"/>
      <c r="F577" s="361"/>
      <c r="G577" s="352"/>
      <c r="H577" s="364"/>
      <c r="I577" s="369"/>
      <c r="J577" s="370"/>
      <c r="K577" s="371"/>
      <c r="L577" s="375"/>
      <c r="M577" s="376"/>
      <c r="N577" s="376"/>
      <c r="O577" s="376"/>
      <c r="P577" s="376"/>
      <c r="Q577" s="377"/>
      <c r="R577" s="369"/>
      <c r="S577" s="370"/>
      <c r="T577" s="379"/>
      <c r="U577" s="384"/>
      <c r="V577" s="385"/>
      <c r="W577" s="386"/>
      <c r="X577" s="348"/>
      <c r="Y577" s="349"/>
      <c r="Z577" s="349"/>
      <c r="AA577" s="349"/>
      <c r="AB577" s="349"/>
      <c r="AC577" s="350"/>
      <c r="AD577" s="98"/>
      <c r="AU577" s="346"/>
      <c r="AV577" s="346"/>
    </row>
    <row r="578" spans="3:48" ht="10.9" customHeight="1">
      <c r="C578" s="353"/>
      <c r="D578" s="356"/>
      <c r="E578" s="359"/>
      <c r="F578" s="362"/>
      <c r="G578" s="353"/>
      <c r="H578" s="365"/>
      <c r="I578" s="372"/>
      <c r="J578" s="373"/>
      <c r="K578" s="374"/>
      <c r="L578" s="375"/>
      <c r="M578" s="376"/>
      <c r="N578" s="376"/>
      <c r="O578" s="376"/>
      <c r="P578" s="376"/>
      <c r="Q578" s="377"/>
      <c r="R578" s="372"/>
      <c r="S578" s="373"/>
      <c r="T578" s="380"/>
      <c r="U578" s="387"/>
      <c r="V578" s="388"/>
      <c r="W578" s="389"/>
      <c r="X578" s="348"/>
      <c r="Y578" s="349"/>
      <c r="Z578" s="349"/>
      <c r="AA578" s="349"/>
      <c r="AB578" s="349"/>
      <c r="AC578" s="350"/>
      <c r="AD578" s="98"/>
      <c r="AU578" s="346"/>
      <c r="AV578" s="346"/>
    </row>
    <row r="579" spans="3:48" ht="10.9" customHeight="1">
      <c r="C579" s="351">
        <v>7</v>
      </c>
      <c r="D579" s="354" t="s">
        <v>9</v>
      </c>
      <c r="E579" s="357">
        <v>6</v>
      </c>
      <c r="F579" s="360" t="s">
        <v>10</v>
      </c>
      <c r="G579" s="351" t="s">
        <v>24</v>
      </c>
      <c r="H579" s="363"/>
      <c r="I579" s="366"/>
      <c r="J579" s="367"/>
      <c r="K579" s="368"/>
      <c r="L579" s="375">
        <f t="shared" ref="L579" si="313">IF(AND(I579="△",AU579="●"),2+ROUNDDOWN(($K$246-100)/100,0)*2,0)</f>
        <v>0</v>
      </c>
      <c r="M579" s="376"/>
      <c r="N579" s="376"/>
      <c r="O579" s="376"/>
      <c r="P579" s="376"/>
      <c r="Q579" s="377"/>
      <c r="R579" s="366"/>
      <c r="S579" s="367"/>
      <c r="T579" s="378"/>
      <c r="U579" s="381">
        <f t="shared" ref="U579" si="314">IF(R579="①",$AL$198,IF(R579="②",$AL$229,0))</f>
        <v>0</v>
      </c>
      <c r="V579" s="382"/>
      <c r="W579" s="383"/>
      <c r="X579" s="348">
        <f t="shared" ref="X579" si="315">IF(I579="○",L579,ROUNDUP(L579*U579,1))</f>
        <v>0</v>
      </c>
      <c r="Y579" s="349"/>
      <c r="Z579" s="349"/>
      <c r="AA579" s="349"/>
      <c r="AB579" s="349"/>
      <c r="AC579" s="350"/>
      <c r="AD579" s="98"/>
      <c r="AU579" s="346" t="str">
        <f t="shared" ref="AU579" si="316">IF(OR(I579="×",AU583="×"),"×","●")</f>
        <v>●</v>
      </c>
      <c r="AV579" s="346">
        <f t="shared" ref="AV579" si="317">IF(AU579="●",IF(I579="定","-",I579),"-")</f>
        <v>0</v>
      </c>
    </row>
    <row r="580" spans="3:48" ht="10.9" customHeight="1">
      <c r="C580" s="352"/>
      <c r="D580" s="355"/>
      <c r="E580" s="358"/>
      <c r="F580" s="361"/>
      <c r="G580" s="352"/>
      <c r="H580" s="364"/>
      <c r="I580" s="369"/>
      <c r="J580" s="370"/>
      <c r="K580" s="371"/>
      <c r="L580" s="375"/>
      <c r="M580" s="376"/>
      <c r="N580" s="376"/>
      <c r="O580" s="376"/>
      <c r="P580" s="376"/>
      <c r="Q580" s="377"/>
      <c r="R580" s="369"/>
      <c r="S580" s="370"/>
      <c r="T580" s="379"/>
      <c r="U580" s="384"/>
      <c r="V580" s="385"/>
      <c r="W580" s="386"/>
      <c r="X580" s="348"/>
      <c r="Y580" s="349"/>
      <c r="Z580" s="349"/>
      <c r="AA580" s="349"/>
      <c r="AB580" s="349"/>
      <c r="AC580" s="350"/>
      <c r="AD580" s="98"/>
      <c r="AU580" s="346"/>
      <c r="AV580" s="346"/>
    </row>
    <row r="581" spans="3:48" ht="10.9" customHeight="1">
      <c r="C581" s="352"/>
      <c r="D581" s="355"/>
      <c r="E581" s="358"/>
      <c r="F581" s="361"/>
      <c r="G581" s="352"/>
      <c r="H581" s="364"/>
      <c r="I581" s="369"/>
      <c r="J581" s="370"/>
      <c r="K581" s="371"/>
      <c r="L581" s="375"/>
      <c r="M581" s="376"/>
      <c r="N581" s="376"/>
      <c r="O581" s="376"/>
      <c r="P581" s="376"/>
      <c r="Q581" s="377"/>
      <c r="R581" s="369"/>
      <c r="S581" s="370"/>
      <c r="T581" s="379"/>
      <c r="U581" s="384"/>
      <c r="V581" s="385"/>
      <c r="W581" s="386"/>
      <c r="X581" s="348"/>
      <c r="Y581" s="349"/>
      <c r="Z581" s="349"/>
      <c r="AA581" s="349"/>
      <c r="AB581" s="349"/>
      <c r="AC581" s="350"/>
      <c r="AD581" s="98"/>
      <c r="AU581" s="346"/>
      <c r="AV581" s="346"/>
    </row>
    <row r="582" spans="3:48" ht="10.9" customHeight="1">
      <c r="C582" s="353"/>
      <c r="D582" s="356"/>
      <c r="E582" s="359"/>
      <c r="F582" s="362"/>
      <c r="G582" s="353"/>
      <c r="H582" s="365"/>
      <c r="I582" s="372"/>
      <c r="J582" s="373"/>
      <c r="K582" s="374"/>
      <c r="L582" s="375"/>
      <c r="M582" s="376"/>
      <c r="N582" s="376"/>
      <c r="O582" s="376"/>
      <c r="P582" s="376"/>
      <c r="Q582" s="377"/>
      <c r="R582" s="372"/>
      <c r="S582" s="373"/>
      <c r="T582" s="380"/>
      <c r="U582" s="387"/>
      <c r="V582" s="388"/>
      <c r="W582" s="389"/>
      <c r="X582" s="348"/>
      <c r="Y582" s="349"/>
      <c r="Z582" s="349"/>
      <c r="AA582" s="349"/>
      <c r="AB582" s="349"/>
      <c r="AC582" s="350"/>
      <c r="AD582" s="98"/>
      <c r="AU582" s="346"/>
      <c r="AV582" s="346"/>
    </row>
    <row r="583" spans="3:48" ht="10.9" customHeight="1">
      <c r="C583" s="351">
        <v>7</v>
      </c>
      <c r="D583" s="354" t="s">
        <v>9</v>
      </c>
      <c r="E583" s="357">
        <v>7</v>
      </c>
      <c r="F583" s="360" t="s">
        <v>10</v>
      </c>
      <c r="G583" s="351" t="s">
        <v>25</v>
      </c>
      <c r="H583" s="363"/>
      <c r="I583" s="366"/>
      <c r="J583" s="367"/>
      <c r="K583" s="368"/>
      <c r="L583" s="375">
        <f t="shared" ref="L583" si="318">IF(AND(I583="△",AU583="●"),2+ROUNDDOWN(($K$246-100)/100,0)*2,0)</f>
        <v>0</v>
      </c>
      <c r="M583" s="376"/>
      <c r="N583" s="376"/>
      <c r="O583" s="376"/>
      <c r="P583" s="376"/>
      <c r="Q583" s="377"/>
      <c r="R583" s="366"/>
      <c r="S583" s="367"/>
      <c r="T583" s="378"/>
      <c r="U583" s="381">
        <f t="shared" ref="U583" si="319">IF(R583="①",$AL$198,IF(R583="②",$AL$229,0))</f>
        <v>0</v>
      </c>
      <c r="V583" s="382"/>
      <c r="W583" s="383"/>
      <c r="X583" s="348">
        <f t="shared" ref="X583" si="320">IF(I583="○",L583,ROUNDUP(L583*U583,1))</f>
        <v>0</v>
      </c>
      <c r="Y583" s="349"/>
      <c r="Z583" s="349"/>
      <c r="AA583" s="349"/>
      <c r="AB583" s="349"/>
      <c r="AC583" s="350"/>
      <c r="AD583" s="98"/>
      <c r="AU583" s="346" t="str">
        <f t="shared" ref="AU583" si="321">IF(OR(I583="×",AU587="×"),"×","●")</f>
        <v>●</v>
      </c>
      <c r="AV583" s="346">
        <f t="shared" ref="AV583" si="322">IF(AU583="●",IF(I583="定","-",I583),"-")</f>
        <v>0</v>
      </c>
    </row>
    <row r="584" spans="3:48" ht="10.9" customHeight="1">
      <c r="C584" s="352"/>
      <c r="D584" s="355"/>
      <c r="E584" s="358"/>
      <c r="F584" s="361"/>
      <c r="G584" s="352"/>
      <c r="H584" s="364"/>
      <c r="I584" s="369"/>
      <c r="J584" s="370"/>
      <c r="K584" s="371"/>
      <c r="L584" s="375"/>
      <c r="M584" s="376"/>
      <c r="N584" s="376"/>
      <c r="O584" s="376"/>
      <c r="P584" s="376"/>
      <c r="Q584" s="377"/>
      <c r="R584" s="369"/>
      <c r="S584" s="370"/>
      <c r="T584" s="379"/>
      <c r="U584" s="384"/>
      <c r="V584" s="385"/>
      <c r="W584" s="386"/>
      <c r="X584" s="348"/>
      <c r="Y584" s="349"/>
      <c r="Z584" s="349"/>
      <c r="AA584" s="349"/>
      <c r="AB584" s="349"/>
      <c r="AC584" s="350"/>
      <c r="AD584" s="98"/>
      <c r="AU584" s="346"/>
      <c r="AV584" s="346"/>
    </row>
    <row r="585" spans="3:48" ht="10.9" customHeight="1">
      <c r="C585" s="352"/>
      <c r="D585" s="355"/>
      <c r="E585" s="358"/>
      <c r="F585" s="361"/>
      <c r="G585" s="352"/>
      <c r="H585" s="364"/>
      <c r="I585" s="369"/>
      <c r="J585" s="370"/>
      <c r="K585" s="371"/>
      <c r="L585" s="375"/>
      <c r="M585" s="376"/>
      <c r="N585" s="376"/>
      <c r="O585" s="376"/>
      <c r="P585" s="376"/>
      <c r="Q585" s="377"/>
      <c r="R585" s="369"/>
      <c r="S585" s="370"/>
      <c r="T585" s="379"/>
      <c r="U585" s="384"/>
      <c r="V585" s="385"/>
      <c r="W585" s="386"/>
      <c r="X585" s="348"/>
      <c r="Y585" s="349"/>
      <c r="Z585" s="349"/>
      <c r="AA585" s="349"/>
      <c r="AB585" s="349"/>
      <c r="AC585" s="350"/>
      <c r="AD585" s="98"/>
      <c r="AU585" s="346"/>
      <c r="AV585" s="346"/>
    </row>
    <row r="586" spans="3:48" ht="10.9" customHeight="1">
      <c r="C586" s="353"/>
      <c r="D586" s="356"/>
      <c r="E586" s="359"/>
      <c r="F586" s="362"/>
      <c r="G586" s="353"/>
      <c r="H586" s="365"/>
      <c r="I586" s="372"/>
      <c r="J586" s="373"/>
      <c r="K586" s="374"/>
      <c r="L586" s="375"/>
      <c r="M586" s="376"/>
      <c r="N586" s="376"/>
      <c r="O586" s="376"/>
      <c r="P586" s="376"/>
      <c r="Q586" s="377"/>
      <c r="R586" s="372"/>
      <c r="S586" s="373"/>
      <c r="T586" s="380"/>
      <c r="U586" s="387"/>
      <c r="V586" s="388"/>
      <c r="W586" s="389"/>
      <c r="X586" s="348"/>
      <c r="Y586" s="349"/>
      <c r="Z586" s="349"/>
      <c r="AA586" s="349"/>
      <c r="AB586" s="349"/>
      <c r="AC586" s="350"/>
      <c r="AD586" s="98"/>
      <c r="AU586" s="346"/>
      <c r="AV586" s="346"/>
    </row>
    <row r="587" spans="3:48" ht="10.9" customHeight="1">
      <c r="C587" s="351">
        <v>7</v>
      </c>
      <c r="D587" s="354" t="s">
        <v>9</v>
      </c>
      <c r="E587" s="357">
        <v>8</v>
      </c>
      <c r="F587" s="360" t="s">
        <v>10</v>
      </c>
      <c r="G587" s="351" t="s">
        <v>19</v>
      </c>
      <c r="H587" s="363"/>
      <c r="I587" s="366"/>
      <c r="J587" s="367"/>
      <c r="K587" s="368"/>
      <c r="L587" s="375">
        <f t="shared" ref="L587" si="323">IF(AND(I587="△",AU587="●"),2+ROUNDDOWN(($K$246-100)/100,0)*2,0)</f>
        <v>0</v>
      </c>
      <c r="M587" s="376"/>
      <c r="N587" s="376"/>
      <c r="O587" s="376"/>
      <c r="P587" s="376"/>
      <c r="Q587" s="377"/>
      <c r="R587" s="366"/>
      <c r="S587" s="367"/>
      <c r="T587" s="378"/>
      <c r="U587" s="381">
        <f t="shared" ref="U587" si="324">IF(R587="①",$AL$198,IF(R587="②",$AL$229,0))</f>
        <v>0</v>
      </c>
      <c r="V587" s="382"/>
      <c r="W587" s="383"/>
      <c r="X587" s="348">
        <f t="shared" ref="X587" si="325">IF(I587="○",L587,ROUNDUP(L587*U587,1))</f>
        <v>0</v>
      </c>
      <c r="Y587" s="349"/>
      <c r="Z587" s="349"/>
      <c r="AA587" s="349"/>
      <c r="AB587" s="349"/>
      <c r="AC587" s="350"/>
      <c r="AD587" s="98"/>
      <c r="AU587" s="346" t="str">
        <f t="shared" ref="AU587" si="326">IF(OR(I587="×",AU591="×"),"×","●")</f>
        <v>●</v>
      </c>
      <c r="AV587" s="346">
        <f t="shared" ref="AV587" si="327">IF(AU587="●",IF(I587="定","-",I587),"-")</f>
        <v>0</v>
      </c>
    </row>
    <row r="588" spans="3:48" ht="10.9" customHeight="1">
      <c r="C588" s="352"/>
      <c r="D588" s="355"/>
      <c r="E588" s="358"/>
      <c r="F588" s="361"/>
      <c r="G588" s="352"/>
      <c r="H588" s="364"/>
      <c r="I588" s="369"/>
      <c r="J588" s="370"/>
      <c r="K588" s="371"/>
      <c r="L588" s="375"/>
      <c r="M588" s="376"/>
      <c r="N588" s="376"/>
      <c r="O588" s="376"/>
      <c r="P588" s="376"/>
      <c r="Q588" s="377"/>
      <c r="R588" s="369"/>
      <c r="S588" s="370"/>
      <c r="T588" s="379"/>
      <c r="U588" s="384"/>
      <c r="V588" s="385"/>
      <c r="W588" s="386"/>
      <c r="X588" s="348"/>
      <c r="Y588" s="349"/>
      <c r="Z588" s="349"/>
      <c r="AA588" s="349"/>
      <c r="AB588" s="349"/>
      <c r="AC588" s="350"/>
      <c r="AD588" s="98"/>
      <c r="AU588" s="346"/>
      <c r="AV588" s="346"/>
    </row>
    <row r="589" spans="3:48" ht="10.9" customHeight="1">
      <c r="C589" s="352"/>
      <c r="D589" s="355"/>
      <c r="E589" s="358"/>
      <c r="F589" s="361"/>
      <c r="G589" s="352"/>
      <c r="H589" s="364"/>
      <c r="I589" s="369"/>
      <c r="J589" s="370"/>
      <c r="K589" s="371"/>
      <c r="L589" s="375"/>
      <c r="M589" s="376"/>
      <c r="N589" s="376"/>
      <c r="O589" s="376"/>
      <c r="P589" s="376"/>
      <c r="Q589" s="377"/>
      <c r="R589" s="369"/>
      <c r="S589" s="370"/>
      <c r="T589" s="379"/>
      <c r="U589" s="384"/>
      <c r="V589" s="385"/>
      <c r="W589" s="386"/>
      <c r="X589" s="348"/>
      <c r="Y589" s="349"/>
      <c r="Z589" s="349"/>
      <c r="AA589" s="349"/>
      <c r="AB589" s="349"/>
      <c r="AC589" s="350"/>
      <c r="AD589" s="98"/>
      <c r="AU589" s="346"/>
      <c r="AV589" s="346"/>
    </row>
    <row r="590" spans="3:48" ht="10.9" customHeight="1">
      <c r="C590" s="353"/>
      <c r="D590" s="356"/>
      <c r="E590" s="359"/>
      <c r="F590" s="362"/>
      <c r="G590" s="353"/>
      <c r="H590" s="365"/>
      <c r="I590" s="372"/>
      <c r="J590" s="373"/>
      <c r="K590" s="374"/>
      <c r="L590" s="375"/>
      <c r="M590" s="376"/>
      <c r="N590" s="376"/>
      <c r="O590" s="376"/>
      <c r="P590" s="376"/>
      <c r="Q590" s="377"/>
      <c r="R590" s="372"/>
      <c r="S590" s="373"/>
      <c r="T590" s="380"/>
      <c r="U590" s="387"/>
      <c r="V590" s="388"/>
      <c r="W590" s="389"/>
      <c r="X590" s="348"/>
      <c r="Y590" s="349"/>
      <c r="Z590" s="349"/>
      <c r="AA590" s="349"/>
      <c r="AB590" s="349"/>
      <c r="AC590" s="350"/>
      <c r="AD590" s="98"/>
      <c r="AU590" s="346"/>
      <c r="AV590" s="346"/>
    </row>
    <row r="591" spans="3:48" ht="10.9" customHeight="1">
      <c r="C591" s="351">
        <v>7</v>
      </c>
      <c r="D591" s="354" t="s">
        <v>9</v>
      </c>
      <c r="E591" s="357">
        <v>9</v>
      </c>
      <c r="F591" s="360" t="s">
        <v>10</v>
      </c>
      <c r="G591" s="351" t="s">
        <v>20</v>
      </c>
      <c r="H591" s="363"/>
      <c r="I591" s="366"/>
      <c r="J591" s="367"/>
      <c r="K591" s="368"/>
      <c r="L591" s="375">
        <f t="shared" ref="L591" si="328">IF(AND(I591="△",AU591="●"),2+ROUNDDOWN(($K$246-100)/100,0)*2,0)</f>
        <v>0</v>
      </c>
      <c r="M591" s="376"/>
      <c r="N591" s="376"/>
      <c r="O591" s="376"/>
      <c r="P591" s="376"/>
      <c r="Q591" s="377"/>
      <c r="R591" s="366"/>
      <c r="S591" s="367"/>
      <c r="T591" s="378"/>
      <c r="U591" s="381">
        <f t="shared" ref="U591" si="329">IF(R591="①",$AL$198,IF(R591="②",$AL$229,0))</f>
        <v>0</v>
      </c>
      <c r="V591" s="382"/>
      <c r="W591" s="383"/>
      <c r="X591" s="348">
        <f t="shared" ref="X591" si="330">IF(I591="○",L591,ROUNDUP(L591*U591,1))</f>
        <v>0</v>
      </c>
      <c r="Y591" s="349"/>
      <c r="Z591" s="349"/>
      <c r="AA591" s="349"/>
      <c r="AB591" s="349"/>
      <c r="AC591" s="350"/>
      <c r="AD591" s="98"/>
      <c r="AU591" s="346" t="str">
        <f t="shared" ref="AU591" si="331">IF(OR(I591="×",AU595="×"),"×","●")</f>
        <v>●</v>
      </c>
      <c r="AV591" s="346">
        <f t="shared" ref="AV591" si="332">IF(AU591="●",IF(I591="定","-",I591),"-")</f>
        <v>0</v>
      </c>
    </row>
    <row r="592" spans="3:48" ht="10.9" customHeight="1">
      <c r="C592" s="352"/>
      <c r="D592" s="355"/>
      <c r="E592" s="358"/>
      <c r="F592" s="361"/>
      <c r="G592" s="352"/>
      <c r="H592" s="364"/>
      <c r="I592" s="369"/>
      <c r="J592" s="370"/>
      <c r="K592" s="371"/>
      <c r="L592" s="375"/>
      <c r="M592" s="376"/>
      <c r="N592" s="376"/>
      <c r="O592" s="376"/>
      <c r="P592" s="376"/>
      <c r="Q592" s="377"/>
      <c r="R592" s="369"/>
      <c r="S592" s="370"/>
      <c r="T592" s="379"/>
      <c r="U592" s="384"/>
      <c r="V592" s="385"/>
      <c r="W592" s="386"/>
      <c r="X592" s="348"/>
      <c r="Y592" s="349"/>
      <c r="Z592" s="349"/>
      <c r="AA592" s="349"/>
      <c r="AB592" s="349"/>
      <c r="AC592" s="350"/>
      <c r="AD592" s="98"/>
      <c r="AU592" s="346"/>
      <c r="AV592" s="346"/>
    </row>
    <row r="593" spans="3:48" ht="10.9" customHeight="1">
      <c r="C593" s="352"/>
      <c r="D593" s="355"/>
      <c r="E593" s="358"/>
      <c r="F593" s="361"/>
      <c r="G593" s="352"/>
      <c r="H593" s="364"/>
      <c r="I593" s="369"/>
      <c r="J593" s="370"/>
      <c r="K593" s="371"/>
      <c r="L593" s="375"/>
      <c r="M593" s="376"/>
      <c r="N593" s="376"/>
      <c r="O593" s="376"/>
      <c r="P593" s="376"/>
      <c r="Q593" s="377"/>
      <c r="R593" s="369"/>
      <c r="S593" s="370"/>
      <c r="T593" s="379"/>
      <c r="U593" s="384"/>
      <c r="V593" s="385"/>
      <c r="W593" s="386"/>
      <c r="X593" s="348"/>
      <c r="Y593" s="349"/>
      <c r="Z593" s="349"/>
      <c r="AA593" s="349"/>
      <c r="AB593" s="349"/>
      <c r="AC593" s="350"/>
      <c r="AD593" s="98"/>
      <c r="AU593" s="346"/>
      <c r="AV593" s="346"/>
    </row>
    <row r="594" spans="3:48" ht="10.9" customHeight="1">
      <c r="C594" s="353"/>
      <c r="D594" s="356"/>
      <c r="E594" s="359"/>
      <c r="F594" s="362"/>
      <c r="G594" s="353"/>
      <c r="H594" s="365"/>
      <c r="I594" s="372"/>
      <c r="J594" s="373"/>
      <c r="K594" s="374"/>
      <c r="L594" s="375"/>
      <c r="M594" s="376"/>
      <c r="N594" s="376"/>
      <c r="O594" s="376"/>
      <c r="P594" s="376"/>
      <c r="Q594" s="377"/>
      <c r="R594" s="372"/>
      <c r="S594" s="373"/>
      <c r="T594" s="380"/>
      <c r="U594" s="387"/>
      <c r="V594" s="388"/>
      <c r="W594" s="389"/>
      <c r="X594" s="348"/>
      <c r="Y594" s="349"/>
      <c r="Z594" s="349"/>
      <c r="AA594" s="349"/>
      <c r="AB594" s="349"/>
      <c r="AC594" s="350"/>
      <c r="AD594" s="98"/>
      <c r="AU594" s="346"/>
      <c r="AV594" s="346"/>
    </row>
    <row r="595" spans="3:48" ht="10.9" customHeight="1">
      <c r="C595" s="351">
        <v>7</v>
      </c>
      <c r="D595" s="354" t="s">
        <v>9</v>
      </c>
      <c r="E595" s="357">
        <v>10</v>
      </c>
      <c r="F595" s="360" t="s">
        <v>10</v>
      </c>
      <c r="G595" s="351" t="s">
        <v>21</v>
      </c>
      <c r="H595" s="363"/>
      <c r="I595" s="366"/>
      <c r="J595" s="367"/>
      <c r="K595" s="368"/>
      <c r="L595" s="375">
        <f t="shared" ref="L595" si="333">IF(AND(I595="△",AU595="●"),2+ROUNDDOWN(($K$246-100)/100,0)*2,0)</f>
        <v>0</v>
      </c>
      <c r="M595" s="376"/>
      <c r="N595" s="376"/>
      <c r="O595" s="376"/>
      <c r="P595" s="376"/>
      <c r="Q595" s="377"/>
      <c r="R595" s="366"/>
      <c r="S595" s="367"/>
      <c r="T595" s="378"/>
      <c r="U595" s="381">
        <f t="shared" ref="U595" si="334">IF(R595="①",$AL$198,IF(R595="②",$AL$229,0))</f>
        <v>0</v>
      </c>
      <c r="V595" s="382"/>
      <c r="W595" s="383"/>
      <c r="X595" s="348">
        <f t="shared" ref="X595" si="335">IF(I595="○",L595,ROUNDUP(L595*U595,1))</f>
        <v>0</v>
      </c>
      <c r="Y595" s="349"/>
      <c r="Z595" s="349"/>
      <c r="AA595" s="349"/>
      <c r="AB595" s="349"/>
      <c r="AC595" s="350"/>
      <c r="AD595" s="98"/>
      <c r="AU595" s="346" t="str">
        <f t="shared" ref="AU595" si="336">IF(OR(I595="×",AU599="×"),"×","●")</f>
        <v>●</v>
      </c>
      <c r="AV595" s="346">
        <f t="shared" ref="AV595" si="337">IF(AU595="●",IF(I595="定","-",I595),"-")</f>
        <v>0</v>
      </c>
    </row>
    <row r="596" spans="3:48" ht="10.9" customHeight="1">
      <c r="C596" s="352"/>
      <c r="D596" s="355"/>
      <c r="E596" s="358"/>
      <c r="F596" s="361"/>
      <c r="G596" s="352"/>
      <c r="H596" s="364"/>
      <c r="I596" s="369"/>
      <c r="J596" s="370"/>
      <c r="K596" s="371"/>
      <c r="L596" s="375"/>
      <c r="M596" s="376"/>
      <c r="N596" s="376"/>
      <c r="O596" s="376"/>
      <c r="P596" s="376"/>
      <c r="Q596" s="377"/>
      <c r="R596" s="369"/>
      <c r="S596" s="370"/>
      <c r="T596" s="379"/>
      <c r="U596" s="384"/>
      <c r="V596" s="385"/>
      <c r="W596" s="386"/>
      <c r="X596" s="348"/>
      <c r="Y596" s="349"/>
      <c r="Z596" s="349"/>
      <c r="AA596" s="349"/>
      <c r="AB596" s="349"/>
      <c r="AC596" s="350"/>
      <c r="AD596" s="98"/>
      <c r="AU596" s="346"/>
      <c r="AV596" s="346"/>
    </row>
    <row r="597" spans="3:48" ht="10.9" customHeight="1">
      <c r="C597" s="352"/>
      <c r="D597" s="355"/>
      <c r="E597" s="358"/>
      <c r="F597" s="361"/>
      <c r="G597" s="352"/>
      <c r="H597" s="364"/>
      <c r="I597" s="369"/>
      <c r="J597" s="370"/>
      <c r="K597" s="371"/>
      <c r="L597" s="375"/>
      <c r="M597" s="376"/>
      <c r="N597" s="376"/>
      <c r="O597" s="376"/>
      <c r="P597" s="376"/>
      <c r="Q597" s="377"/>
      <c r="R597" s="369"/>
      <c r="S597" s="370"/>
      <c r="T597" s="379"/>
      <c r="U597" s="384"/>
      <c r="V597" s="385"/>
      <c r="W597" s="386"/>
      <c r="X597" s="348"/>
      <c r="Y597" s="349"/>
      <c r="Z597" s="349"/>
      <c r="AA597" s="349"/>
      <c r="AB597" s="349"/>
      <c r="AC597" s="350"/>
      <c r="AD597" s="98"/>
      <c r="AU597" s="346"/>
      <c r="AV597" s="346"/>
    </row>
    <row r="598" spans="3:48" ht="10.9" customHeight="1">
      <c r="C598" s="353"/>
      <c r="D598" s="356"/>
      <c r="E598" s="359"/>
      <c r="F598" s="362"/>
      <c r="G598" s="353"/>
      <c r="H598" s="365"/>
      <c r="I598" s="372"/>
      <c r="J598" s="373"/>
      <c r="K598" s="374"/>
      <c r="L598" s="375"/>
      <c r="M598" s="376"/>
      <c r="N598" s="376"/>
      <c r="O598" s="376"/>
      <c r="P598" s="376"/>
      <c r="Q598" s="377"/>
      <c r="R598" s="372"/>
      <c r="S598" s="373"/>
      <c r="T598" s="380"/>
      <c r="U598" s="387"/>
      <c r="V598" s="388"/>
      <c r="W598" s="389"/>
      <c r="X598" s="348"/>
      <c r="Y598" s="349"/>
      <c r="Z598" s="349"/>
      <c r="AA598" s="349"/>
      <c r="AB598" s="349"/>
      <c r="AC598" s="350"/>
      <c r="AD598" s="98"/>
      <c r="AU598" s="346"/>
      <c r="AV598" s="346"/>
    </row>
    <row r="599" spans="3:48" ht="10.9" customHeight="1">
      <c r="C599" s="351">
        <v>7</v>
      </c>
      <c r="D599" s="354" t="s">
        <v>9</v>
      </c>
      <c r="E599" s="357">
        <v>11</v>
      </c>
      <c r="F599" s="360" t="s">
        <v>10</v>
      </c>
      <c r="G599" s="351" t="s">
        <v>22</v>
      </c>
      <c r="H599" s="363"/>
      <c r="I599" s="366"/>
      <c r="J599" s="367"/>
      <c r="K599" s="368"/>
      <c r="L599" s="375">
        <f t="shared" ref="L599" si="338">IF(AND(I599="△",AU599="●"),2+ROUNDDOWN(($K$246-100)/100,0)*2,0)</f>
        <v>0</v>
      </c>
      <c r="M599" s="376"/>
      <c r="N599" s="376"/>
      <c r="O599" s="376"/>
      <c r="P599" s="376"/>
      <c r="Q599" s="377"/>
      <c r="R599" s="366"/>
      <c r="S599" s="367"/>
      <c r="T599" s="378"/>
      <c r="U599" s="381">
        <f t="shared" ref="U599" si="339">IF(R599="①",$AL$198,IF(R599="②",$AL$229,0))</f>
        <v>0</v>
      </c>
      <c r="V599" s="382"/>
      <c r="W599" s="383"/>
      <c r="X599" s="348">
        <f t="shared" ref="X599" si="340">IF(I599="○",L599,ROUNDUP(L599*U599,1))</f>
        <v>0</v>
      </c>
      <c r="Y599" s="349"/>
      <c r="Z599" s="349"/>
      <c r="AA599" s="349"/>
      <c r="AB599" s="349"/>
      <c r="AC599" s="350"/>
      <c r="AD599" s="98"/>
      <c r="AU599" s="346" t="str">
        <f>IF(I599="×","×","●")</f>
        <v>●</v>
      </c>
      <c r="AV599" s="346">
        <f t="shared" ref="AV599" si="341">IF(AU599="●",IF(I599="定","-",I599),"-")</f>
        <v>0</v>
      </c>
    </row>
    <row r="600" spans="3:48" ht="10.9" customHeight="1">
      <c r="C600" s="352"/>
      <c r="D600" s="355"/>
      <c r="E600" s="358"/>
      <c r="F600" s="361"/>
      <c r="G600" s="352"/>
      <c r="H600" s="364"/>
      <c r="I600" s="369"/>
      <c r="J600" s="370"/>
      <c r="K600" s="371"/>
      <c r="L600" s="375"/>
      <c r="M600" s="376"/>
      <c r="N600" s="376"/>
      <c r="O600" s="376"/>
      <c r="P600" s="376"/>
      <c r="Q600" s="377"/>
      <c r="R600" s="369"/>
      <c r="S600" s="370"/>
      <c r="T600" s="379"/>
      <c r="U600" s="384"/>
      <c r="V600" s="385"/>
      <c r="W600" s="386"/>
      <c r="X600" s="348"/>
      <c r="Y600" s="349"/>
      <c r="Z600" s="349"/>
      <c r="AA600" s="349"/>
      <c r="AB600" s="349"/>
      <c r="AC600" s="350"/>
      <c r="AD600" s="98"/>
      <c r="AU600" s="346"/>
      <c r="AV600" s="346"/>
    </row>
    <row r="601" spans="3:48" ht="10.9" customHeight="1">
      <c r="C601" s="352"/>
      <c r="D601" s="355"/>
      <c r="E601" s="358"/>
      <c r="F601" s="361"/>
      <c r="G601" s="352"/>
      <c r="H601" s="364"/>
      <c r="I601" s="369"/>
      <c r="J601" s="370"/>
      <c r="K601" s="371"/>
      <c r="L601" s="375"/>
      <c r="M601" s="376"/>
      <c r="N601" s="376"/>
      <c r="O601" s="376"/>
      <c r="P601" s="376"/>
      <c r="Q601" s="377"/>
      <c r="R601" s="369"/>
      <c r="S601" s="370"/>
      <c r="T601" s="379"/>
      <c r="U601" s="384"/>
      <c r="V601" s="385"/>
      <c r="W601" s="386"/>
      <c r="X601" s="348"/>
      <c r="Y601" s="349"/>
      <c r="Z601" s="349"/>
      <c r="AA601" s="349"/>
      <c r="AB601" s="349"/>
      <c r="AC601" s="350"/>
      <c r="AD601" s="98"/>
      <c r="AU601" s="346"/>
      <c r="AV601" s="346"/>
    </row>
    <row r="602" spans="3:48" ht="10.9" customHeight="1" thickBot="1">
      <c r="C602" s="397"/>
      <c r="D602" s="399"/>
      <c r="E602" s="401"/>
      <c r="F602" s="403"/>
      <c r="G602" s="397"/>
      <c r="H602" s="405"/>
      <c r="I602" s="409"/>
      <c r="J602" s="410"/>
      <c r="K602" s="411"/>
      <c r="L602" s="415"/>
      <c r="M602" s="416"/>
      <c r="N602" s="416"/>
      <c r="O602" s="416"/>
      <c r="P602" s="416"/>
      <c r="Q602" s="417"/>
      <c r="R602" s="409"/>
      <c r="S602" s="410"/>
      <c r="T602" s="419"/>
      <c r="U602" s="423"/>
      <c r="V602" s="424"/>
      <c r="W602" s="425"/>
      <c r="X602" s="393"/>
      <c r="Y602" s="394"/>
      <c r="Z602" s="394"/>
      <c r="AA602" s="394"/>
      <c r="AB602" s="394"/>
      <c r="AC602" s="395"/>
      <c r="AD602" s="98"/>
      <c r="AU602" s="347"/>
      <c r="AV602" s="347"/>
    </row>
    <row r="603" spans="3:48" ht="10.9" customHeight="1" thickTop="1">
      <c r="C603" s="352">
        <v>7</v>
      </c>
      <c r="D603" s="355" t="s">
        <v>9</v>
      </c>
      <c r="E603" s="358">
        <v>12</v>
      </c>
      <c r="F603" s="361" t="s">
        <v>10</v>
      </c>
      <c r="G603" s="352" t="s">
        <v>23</v>
      </c>
      <c r="H603" s="364"/>
      <c r="I603" s="369"/>
      <c r="J603" s="370"/>
      <c r="K603" s="371"/>
      <c r="L603" s="430">
        <f t="shared" ref="L603" si="342">IF(AND(I603="△",AU603="●"),2+ROUNDDOWN(($K$246-100)/100,0)*2,0)</f>
        <v>0</v>
      </c>
      <c r="M603" s="431"/>
      <c r="N603" s="431"/>
      <c r="O603" s="431"/>
      <c r="P603" s="431"/>
      <c r="Q603" s="432"/>
      <c r="R603" s="369"/>
      <c r="S603" s="370"/>
      <c r="T603" s="379"/>
      <c r="U603" s="384">
        <f t="shared" ref="U603" si="343">IF(R603="①",$AL$198,IF(R603="②",$AL$229,0))</f>
        <v>0</v>
      </c>
      <c r="V603" s="385"/>
      <c r="W603" s="386"/>
      <c r="X603" s="390">
        <f t="shared" ref="X603" si="344">IF(I603="○",L603,ROUNDUP(L603*U603,1))</f>
        <v>0</v>
      </c>
      <c r="Y603" s="391"/>
      <c r="Z603" s="391"/>
      <c r="AA603" s="391"/>
      <c r="AB603" s="391"/>
      <c r="AC603" s="392"/>
      <c r="AD603" s="98"/>
      <c r="AU603" s="346" t="str">
        <f t="shared" ref="AU603" si="345">IF(OR(I603="×",AU607="×"),"×","●")</f>
        <v>●</v>
      </c>
      <c r="AV603" s="346">
        <f t="shared" ref="AV603" si="346">IF(AU603="●",IF(I603="定","-",I603),"-")</f>
        <v>0</v>
      </c>
    </row>
    <row r="604" spans="3:48" ht="10.9" customHeight="1">
      <c r="C604" s="352"/>
      <c r="D604" s="355"/>
      <c r="E604" s="358"/>
      <c r="F604" s="361"/>
      <c r="G604" s="352"/>
      <c r="H604" s="364"/>
      <c r="I604" s="369"/>
      <c r="J604" s="370"/>
      <c r="K604" s="371"/>
      <c r="L604" s="375"/>
      <c r="M604" s="376"/>
      <c r="N604" s="376"/>
      <c r="O604" s="376"/>
      <c r="P604" s="376"/>
      <c r="Q604" s="377"/>
      <c r="R604" s="369"/>
      <c r="S604" s="370"/>
      <c r="T604" s="379"/>
      <c r="U604" s="384"/>
      <c r="V604" s="385"/>
      <c r="W604" s="386"/>
      <c r="X604" s="348"/>
      <c r="Y604" s="349"/>
      <c r="Z604" s="349"/>
      <c r="AA604" s="349"/>
      <c r="AB604" s="349"/>
      <c r="AC604" s="350"/>
      <c r="AD604" s="98"/>
      <c r="AU604" s="346"/>
      <c r="AV604" s="346"/>
    </row>
    <row r="605" spans="3:48" ht="10.9" customHeight="1">
      <c r="C605" s="352"/>
      <c r="D605" s="355"/>
      <c r="E605" s="358"/>
      <c r="F605" s="361"/>
      <c r="G605" s="352"/>
      <c r="H605" s="364"/>
      <c r="I605" s="369"/>
      <c r="J605" s="370"/>
      <c r="K605" s="371"/>
      <c r="L605" s="375"/>
      <c r="M605" s="376"/>
      <c r="N605" s="376"/>
      <c r="O605" s="376"/>
      <c r="P605" s="376"/>
      <c r="Q605" s="377"/>
      <c r="R605" s="369"/>
      <c r="S605" s="370"/>
      <c r="T605" s="379"/>
      <c r="U605" s="384"/>
      <c r="V605" s="385"/>
      <c r="W605" s="386"/>
      <c r="X605" s="348"/>
      <c r="Y605" s="349"/>
      <c r="Z605" s="349"/>
      <c r="AA605" s="349"/>
      <c r="AB605" s="349"/>
      <c r="AC605" s="350"/>
      <c r="AD605" s="98"/>
      <c r="AU605" s="346"/>
      <c r="AV605" s="346"/>
    </row>
    <row r="606" spans="3:48" ht="10.9" customHeight="1">
      <c r="C606" s="353"/>
      <c r="D606" s="356"/>
      <c r="E606" s="359"/>
      <c r="F606" s="362"/>
      <c r="G606" s="353"/>
      <c r="H606" s="365"/>
      <c r="I606" s="372"/>
      <c r="J606" s="373"/>
      <c r="K606" s="374"/>
      <c r="L606" s="375"/>
      <c r="M606" s="376"/>
      <c r="N606" s="376"/>
      <c r="O606" s="376"/>
      <c r="P606" s="376"/>
      <c r="Q606" s="377"/>
      <c r="R606" s="372"/>
      <c r="S606" s="373"/>
      <c r="T606" s="380"/>
      <c r="U606" s="387"/>
      <c r="V606" s="388"/>
      <c r="W606" s="389"/>
      <c r="X606" s="348"/>
      <c r="Y606" s="349"/>
      <c r="Z606" s="349"/>
      <c r="AA606" s="349"/>
      <c r="AB606" s="349"/>
      <c r="AC606" s="350"/>
      <c r="AD606" s="98"/>
      <c r="AU606" s="346"/>
      <c r="AV606" s="346"/>
    </row>
    <row r="607" spans="3:48" ht="10.9" customHeight="1">
      <c r="C607" s="351">
        <v>7</v>
      </c>
      <c r="D607" s="354" t="s">
        <v>9</v>
      </c>
      <c r="E607" s="357">
        <v>13</v>
      </c>
      <c r="F607" s="360" t="s">
        <v>10</v>
      </c>
      <c r="G607" s="351" t="s">
        <v>24</v>
      </c>
      <c r="H607" s="363"/>
      <c r="I607" s="366"/>
      <c r="J607" s="367"/>
      <c r="K607" s="368"/>
      <c r="L607" s="375">
        <f t="shared" ref="L607" si="347">IF(AND(I607="△",AU607="●"),2+ROUNDDOWN(($K$246-100)/100,0)*2,0)</f>
        <v>0</v>
      </c>
      <c r="M607" s="376"/>
      <c r="N607" s="376"/>
      <c r="O607" s="376"/>
      <c r="P607" s="376"/>
      <c r="Q607" s="377"/>
      <c r="R607" s="366"/>
      <c r="S607" s="367"/>
      <c r="T607" s="378"/>
      <c r="U607" s="381">
        <f t="shared" ref="U607" si="348">IF(R607="①",$AL$198,IF(R607="②",$AL$229,0))</f>
        <v>0</v>
      </c>
      <c r="V607" s="382"/>
      <c r="W607" s="383"/>
      <c r="X607" s="348">
        <f t="shared" ref="X607" si="349">IF(I607="○",L607,ROUNDUP(L607*U607,1))</f>
        <v>0</v>
      </c>
      <c r="Y607" s="349"/>
      <c r="Z607" s="349"/>
      <c r="AA607" s="349"/>
      <c r="AB607" s="349"/>
      <c r="AC607" s="350"/>
      <c r="AD607" s="98"/>
      <c r="AU607" s="346" t="str">
        <f t="shared" ref="AU607" si="350">IF(OR(I607="×",AU611="×"),"×","●")</f>
        <v>●</v>
      </c>
      <c r="AV607" s="346">
        <f t="shared" ref="AV607" si="351">IF(AU607="●",IF(I607="定","-",I607),"-")</f>
        <v>0</v>
      </c>
    </row>
    <row r="608" spans="3:48" ht="10.9" customHeight="1">
      <c r="C608" s="352"/>
      <c r="D608" s="355"/>
      <c r="E608" s="358"/>
      <c r="F608" s="361"/>
      <c r="G608" s="352"/>
      <c r="H608" s="364"/>
      <c r="I608" s="369"/>
      <c r="J608" s="370"/>
      <c r="K608" s="371"/>
      <c r="L608" s="375"/>
      <c r="M608" s="376"/>
      <c r="N608" s="376"/>
      <c r="O608" s="376"/>
      <c r="P608" s="376"/>
      <c r="Q608" s="377"/>
      <c r="R608" s="369"/>
      <c r="S608" s="370"/>
      <c r="T608" s="379"/>
      <c r="U608" s="384"/>
      <c r="V608" s="385"/>
      <c r="W608" s="386"/>
      <c r="X608" s="348"/>
      <c r="Y608" s="349"/>
      <c r="Z608" s="349"/>
      <c r="AA608" s="349"/>
      <c r="AB608" s="349"/>
      <c r="AC608" s="350"/>
      <c r="AD608" s="98"/>
      <c r="AU608" s="346"/>
      <c r="AV608" s="346"/>
    </row>
    <row r="609" spans="3:48" ht="10.9" customHeight="1">
      <c r="C609" s="352"/>
      <c r="D609" s="355"/>
      <c r="E609" s="358"/>
      <c r="F609" s="361"/>
      <c r="G609" s="352"/>
      <c r="H609" s="364"/>
      <c r="I609" s="369"/>
      <c r="J609" s="370"/>
      <c r="K609" s="371"/>
      <c r="L609" s="375"/>
      <c r="M609" s="376"/>
      <c r="N609" s="376"/>
      <c r="O609" s="376"/>
      <c r="P609" s="376"/>
      <c r="Q609" s="377"/>
      <c r="R609" s="369"/>
      <c r="S609" s="370"/>
      <c r="T609" s="379"/>
      <c r="U609" s="384"/>
      <c r="V609" s="385"/>
      <c r="W609" s="386"/>
      <c r="X609" s="348"/>
      <c r="Y609" s="349"/>
      <c r="Z609" s="349"/>
      <c r="AA609" s="349"/>
      <c r="AB609" s="349"/>
      <c r="AC609" s="350"/>
      <c r="AD609" s="98"/>
      <c r="AU609" s="346"/>
      <c r="AV609" s="346"/>
    </row>
    <row r="610" spans="3:48" ht="10.9" customHeight="1">
      <c r="C610" s="353"/>
      <c r="D610" s="356"/>
      <c r="E610" s="359"/>
      <c r="F610" s="362"/>
      <c r="G610" s="353"/>
      <c r="H610" s="365"/>
      <c r="I610" s="372"/>
      <c r="J610" s="373"/>
      <c r="K610" s="374"/>
      <c r="L610" s="375"/>
      <c r="M610" s="376"/>
      <c r="N610" s="376"/>
      <c r="O610" s="376"/>
      <c r="P610" s="376"/>
      <c r="Q610" s="377"/>
      <c r="R610" s="372"/>
      <c r="S610" s="373"/>
      <c r="T610" s="380"/>
      <c r="U610" s="387"/>
      <c r="V610" s="388"/>
      <c r="W610" s="389"/>
      <c r="X610" s="348"/>
      <c r="Y610" s="349"/>
      <c r="Z610" s="349"/>
      <c r="AA610" s="349"/>
      <c r="AB610" s="349"/>
      <c r="AC610" s="350"/>
      <c r="AD610" s="98"/>
      <c r="AU610" s="346"/>
      <c r="AV610" s="346"/>
    </row>
    <row r="611" spans="3:48" ht="10.9" customHeight="1">
      <c r="C611" s="351">
        <v>7</v>
      </c>
      <c r="D611" s="354" t="s">
        <v>9</v>
      </c>
      <c r="E611" s="357">
        <v>14</v>
      </c>
      <c r="F611" s="360" t="s">
        <v>10</v>
      </c>
      <c r="G611" s="351" t="s">
        <v>25</v>
      </c>
      <c r="H611" s="363"/>
      <c r="I611" s="366"/>
      <c r="J611" s="367"/>
      <c r="K611" s="368"/>
      <c r="L611" s="375">
        <f t="shared" ref="L611" si="352">IF(AND(I611="△",AU611="●"),2+ROUNDDOWN(($K$246-100)/100,0)*2,0)</f>
        <v>0</v>
      </c>
      <c r="M611" s="376"/>
      <c r="N611" s="376"/>
      <c r="O611" s="376"/>
      <c r="P611" s="376"/>
      <c r="Q611" s="377"/>
      <c r="R611" s="366"/>
      <c r="S611" s="367"/>
      <c r="T611" s="378"/>
      <c r="U611" s="381">
        <f t="shared" ref="U611" si="353">IF(R611="①",$AL$198,IF(R611="②",$AL$229,0))</f>
        <v>0</v>
      </c>
      <c r="V611" s="382"/>
      <c r="W611" s="383"/>
      <c r="X611" s="348">
        <f t="shared" ref="X611" si="354">IF(I611="○",L611,ROUNDUP(L611*U611,1))</f>
        <v>0</v>
      </c>
      <c r="Y611" s="349"/>
      <c r="Z611" s="349"/>
      <c r="AA611" s="349"/>
      <c r="AB611" s="349"/>
      <c r="AC611" s="350"/>
      <c r="AD611" s="98"/>
      <c r="AU611" s="346" t="str">
        <f t="shared" ref="AU611" si="355">IF(OR(I611="×",AU615="×"),"×","●")</f>
        <v>●</v>
      </c>
      <c r="AV611" s="346">
        <f t="shared" ref="AV611" si="356">IF(AU611="●",IF(I611="定","-",I611),"-")</f>
        <v>0</v>
      </c>
    </row>
    <row r="612" spans="3:48" ht="10.9" customHeight="1">
      <c r="C612" s="352"/>
      <c r="D612" s="355"/>
      <c r="E612" s="358"/>
      <c r="F612" s="361"/>
      <c r="G612" s="352"/>
      <c r="H612" s="364"/>
      <c r="I612" s="369"/>
      <c r="J612" s="370"/>
      <c r="K612" s="371"/>
      <c r="L612" s="375"/>
      <c r="M612" s="376"/>
      <c r="N612" s="376"/>
      <c r="O612" s="376"/>
      <c r="P612" s="376"/>
      <c r="Q612" s="377"/>
      <c r="R612" s="369"/>
      <c r="S612" s="370"/>
      <c r="T612" s="379"/>
      <c r="U612" s="384"/>
      <c r="V612" s="385"/>
      <c r="W612" s="386"/>
      <c r="X612" s="348"/>
      <c r="Y612" s="349"/>
      <c r="Z612" s="349"/>
      <c r="AA612" s="349"/>
      <c r="AB612" s="349"/>
      <c r="AC612" s="350"/>
      <c r="AD612" s="98"/>
      <c r="AU612" s="346"/>
      <c r="AV612" s="346"/>
    </row>
    <row r="613" spans="3:48" ht="10.9" customHeight="1">
      <c r="C613" s="352"/>
      <c r="D613" s="355"/>
      <c r="E613" s="358"/>
      <c r="F613" s="361"/>
      <c r="G613" s="352"/>
      <c r="H613" s="364"/>
      <c r="I613" s="369"/>
      <c r="J613" s="370"/>
      <c r="K613" s="371"/>
      <c r="L613" s="375"/>
      <c r="M613" s="376"/>
      <c r="N613" s="376"/>
      <c r="O613" s="376"/>
      <c r="P613" s="376"/>
      <c r="Q613" s="377"/>
      <c r="R613" s="369"/>
      <c r="S613" s="370"/>
      <c r="T613" s="379"/>
      <c r="U613" s="384"/>
      <c r="V613" s="385"/>
      <c r="W613" s="386"/>
      <c r="X613" s="348"/>
      <c r="Y613" s="349"/>
      <c r="Z613" s="349"/>
      <c r="AA613" s="349"/>
      <c r="AB613" s="349"/>
      <c r="AC613" s="350"/>
      <c r="AD613" s="98"/>
      <c r="AU613" s="346"/>
      <c r="AV613" s="346"/>
    </row>
    <row r="614" spans="3:48" ht="10.9" customHeight="1">
      <c r="C614" s="353"/>
      <c r="D614" s="356"/>
      <c r="E614" s="359"/>
      <c r="F614" s="362"/>
      <c r="G614" s="353"/>
      <c r="H614" s="365"/>
      <c r="I614" s="372"/>
      <c r="J614" s="373"/>
      <c r="K614" s="374"/>
      <c r="L614" s="375"/>
      <c r="M614" s="376"/>
      <c r="N614" s="376"/>
      <c r="O614" s="376"/>
      <c r="P614" s="376"/>
      <c r="Q614" s="377"/>
      <c r="R614" s="372"/>
      <c r="S614" s="373"/>
      <c r="T614" s="380"/>
      <c r="U614" s="387"/>
      <c r="V614" s="388"/>
      <c r="W614" s="389"/>
      <c r="X614" s="348"/>
      <c r="Y614" s="349"/>
      <c r="Z614" s="349"/>
      <c r="AA614" s="349"/>
      <c r="AB614" s="349"/>
      <c r="AC614" s="350"/>
      <c r="AD614" s="98"/>
      <c r="AU614" s="346"/>
      <c r="AV614" s="346"/>
    </row>
    <row r="615" spans="3:48" ht="10.9" customHeight="1">
      <c r="C615" s="351">
        <v>7</v>
      </c>
      <c r="D615" s="354" t="s">
        <v>9</v>
      </c>
      <c r="E615" s="357">
        <v>15</v>
      </c>
      <c r="F615" s="360" t="s">
        <v>10</v>
      </c>
      <c r="G615" s="351" t="s">
        <v>19</v>
      </c>
      <c r="H615" s="363"/>
      <c r="I615" s="366"/>
      <c r="J615" s="367"/>
      <c r="K615" s="368"/>
      <c r="L615" s="375">
        <f t="shared" ref="L615" si="357">IF(AND(I615="△",AU615="●"),2+ROUNDDOWN(($K$246-100)/100,0)*2,0)</f>
        <v>0</v>
      </c>
      <c r="M615" s="376"/>
      <c r="N615" s="376"/>
      <c r="O615" s="376"/>
      <c r="P615" s="376"/>
      <c r="Q615" s="377"/>
      <c r="R615" s="366"/>
      <c r="S615" s="367"/>
      <c r="T615" s="378"/>
      <c r="U615" s="381">
        <f t="shared" ref="U615" si="358">IF(R615="①",$AL$198,IF(R615="②",$AL$229,0))</f>
        <v>0</v>
      </c>
      <c r="V615" s="382"/>
      <c r="W615" s="383"/>
      <c r="X615" s="348">
        <f t="shared" ref="X615" si="359">IF(I615="○",L615,ROUNDUP(L615*U615,1))</f>
        <v>0</v>
      </c>
      <c r="Y615" s="349"/>
      <c r="Z615" s="349"/>
      <c r="AA615" s="349"/>
      <c r="AB615" s="349"/>
      <c r="AC615" s="350"/>
      <c r="AD615" s="98"/>
      <c r="AU615" s="346" t="str">
        <f t="shared" ref="AU615" si="360">IF(OR(I615="×",AU619="×"),"×","●")</f>
        <v>●</v>
      </c>
      <c r="AV615" s="346">
        <f t="shared" ref="AV615" si="361">IF(AU615="●",IF(I615="定","-",I615),"-")</f>
        <v>0</v>
      </c>
    </row>
    <row r="616" spans="3:48" ht="10.9" customHeight="1">
      <c r="C616" s="352"/>
      <c r="D616" s="355"/>
      <c r="E616" s="358"/>
      <c r="F616" s="361"/>
      <c r="G616" s="352"/>
      <c r="H616" s="364"/>
      <c r="I616" s="369"/>
      <c r="J616" s="370"/>
      <c r="K616" s="371"/>
      <c r="L616" s="375"/>
      <c r="M616" s="376"/>
      <c r="N616" s="376"/>
      <c r="O616" s="376"/>
      <c r="P616" s="376"/>
      <c r="Q616" s="377"/>
      <c r="R616" s="369"/>
      <c r="S616" s="370"/>
      <c r="T616" s="379"/>
      <c r="U616" s="384"/>
      <c r="V616" s="385"/>
      <c r="W616" s="386"/>
      <c r="X616" s="348"/>
      <c r="Y616" s="349"/>
      <c r="Z616" s="349"/>
      <c r="AA616" s="349"/>
      <c r="AB616" s="349"/>
      <c r="AC616" s="350"/>
      <c r="AD616" s="98"/>
      <c r="AU616" s="346"/>
      <c r="AV616" s="346"/>
    </row>
    <row r="617" spans="3:48" ht="10.9" customHeight="1">
      <c r="C617" s="352"/>
      <c r="D617" s="355"/>
      <c r="E617" s="358"/>
      <c r="F617" s="361"/>
      <c r="G617" s="352"/>
      <c r="H617" s="364"/>
      <c r="I617" s="369"/>
      <c r="J617" s="370"/>
      <c r="K617" s="371"/>
      <c r="L617" s="375"/>
      <c r="M617" s="376"/>
      <c r="N617" s="376"/>
      <c r="O617" s="376"/>
      <c r="P617" s="376"/>
      <c r="Q617" s="377"/>
      <c r="R617" s="369"/>
      <c r="S617" s="370"/>
      <c r="T617" s="379"/>
      <c r="U617" s="384"/>
      <c r="V617" s="385"/>
      <c r="W617" s="386"/>
      <c r="X617" s="348"/>
      <c r="Y617" s="349"/>
      <c r="Z617" s="349"/>
      <c r="AA617" s="349"/>
      <c r="AB617" s="349"/>
      <c r="AC617" s="350"/>
      <c r="AD617" s="98"/>
      <c r="AU617" s="346"/>
      <c r="AV617" s="346"/>
    </row>
    <row r="618" spans="3:48" ht="10.9" customHeight="1">
      <c r="C618" s="353"/>
      <c r="D618" s="356"/>
      <c r="E618" s="359"/>
      <c r="F618" s="362"/>
      <c r="G618" s="353"/>
      <c r="H618" s="365"/>
      <c r="I618" s="372"/>
      <c r="J618" s="373"/>
      <c r="K618" s="374"/>
      <c r="L618" s="375"/>
      <c r="M618" s="376"/>
      <c r="N618" s="376"/>
      <c r="O618" s="376"/>
      <c r="P618" s="376"/>
      <c r="Q618" s="377"/>
      <c r="R618" s="372"/>
      <c r="S618" s="373"/>
      <c r="T618" s="380"/>
      <c r="U618" s="387"/>
      <c r="V618" s="388"/>
      <c r="W618" s="389"/>
      <c r="X618" s="348"/>
      <c r="Y618" s="349"/>
      <c r="Z618" s="349"/>
      <c r="AA618" s="349"/>
      <c r="AB618" s="349"/>
      <c r="AC618" s="350"/>
      <c r="AD618" s="98"/>
      <c r="AU618" s="346"/>
      <c r="AV618" s="346"/>
    </row>
    <row r="619" spans="3:48" ht="10.9" customHeight="1">
      <c r="C619" s="351">
        <v>7</v>
      </c>
      <c r="D619" s="354" t="s">
        <v>9</v>
      </c>
      <c r="E619" s="357">
        <v>16</v>
      </c>
      <c r="F619" s="360" t="s">
        <v>10</v>
      </c>
      <c r="G619" s="351" t="s">
        <v>20</v>
      </c>
      <c r="H619" s="363"/>
      <c r="I619" s="366"/>
      <c r="J619" s="367"/>
      <c r="K619" s="368"/>
      <c r="L619" s="375">
        <f t="shared" ref="L619" si="362">IF(AND(I619="△",AU619="●"),2+ROUNDDOWN(($K$246-100)/100,0)*2,0)</f>
        <v>0</v>
      </c>
      <c r="M619" s="376"/>
      <c r="N619" s="376"/>
      <c r="O619" s="376"/>
      <c r="P619" s="376"/>
      <c r="Q619" s="377"/>
      <c r="R619" s="366"/>
      <c r="S619" s="367"/>
      <c r="T619" s="378"/>
      <c r="U619" s="381">
        <f t="shared" ref="U619" si="363">IF(R619="①",$AL$198,IF(R619="②",$AL$229,0))</f>
        <v>0</v>
      </c>
      <c r="V619" s="382"/>
      <c r="W619" s="383"/>
      <c r="X619" s="348">
        <f t="shared" ref="X619" si="364">IF(I619="○",L619,ROUNDUP(L619*U619,1))</f>
        <v>0</v>
      </c>
      <c r="Y619" s="349"/>
      <c r="Z619" s="349"/>
      <c r="AA619" s="349"/>
      <c r="AB619" s="349"/>
      <c r="AC619" s="350"/>
      <c r="AD619" s="98"/>
      <c r="AU619" s="346" t="str">
        <f t="shared" ref="AU619" si="365">IF(OR(I619="×",AU623="×"),"×","●")</f>
        <v>●</v>
      </c>
      <c r="AV619" s="346">
        <f t="shared" ref="AV619" si="366">IF(AU619="●",IF(I619="定","-",I619),"-")</f>
        <v>0</v>
      </c>
    </row>
    <row r="620" spans="3:48" ht="10.9" customHeight="1">
      <c r="C620" s="352"/>
      <c r="D620" s="355"/>
      <c r="E620" s="358"/>
      <c r="F620" s="361"/>
      <c r="G620" s="352"/>
      <c r="H620" s="364"/>
      <c r="I620" s="369"/>
      <c r="J620" s="370"/>
      <c r="K620" s="371"/>
      <c r="L620" s="375"/>
      <c r="M620" s="376"/>
      <c r="N620" s="376"/>
      <c r="O620" s="376"/>
      <c r="P620" s="376"/>
      <c r="Q620" s="377"/>
      <c r="R620" s="369"/>
      <c r="S620" s="370"/>
      <c r="T620" s="379"/>
      <c r="U620" s="384"/>
      <c r="V620" s="385"/>
      <c r="W620" s="386"/>
      <c r="X620" s="348"/>
      <c r="Y620" s="349"/>
      <c r="Z620" s="349"/>
      <c r="AA620" s="349"/>
      <c r="AB620" s="349"/>
      <c r="AC620" s="350"/>
      <c r="AD620" s="98"/>
      <c r="AU620" s="346"/>
      <c r="AV620" s="346"/>
    </row>
    <row r="621" spans="3:48" ht="10.9" customHeight="1">
      <c r="C621" s="352"/>
      <c r="D621" s="355"/>
      <c r="E621" s="358"/>
      <c r="F621" s="361"/>
      <c r="G621" s="352"/>
      <c r="H621" s="364"/>
      <c r="I621" s="369"/>
      <c r="J621" s="370"/>
      <c r="K621" s="371"/>
      <c r="L621" s="375"/>
      <c r="M621" s="376"/>
      <c r="N621" s="376"/>
      <c r="O621" s="376"/>
      <c r="P621" s="376"/>
      <c r="Q621" s="377"/>
      <c r="R621" s="369"/>
      <c r="S621" s="370"/>
      <c r="T621" s="379"/>
      <c r="U621" s="384"/>
      <c r="V621" s="385"/>
      <c r="W621" s="386"/>
      <c r="X621" s="348"/>
      <c r="Y621" s="349"/>
      <c r="Z621" s="349"/>
      <c r="AA621" s="349"/>
      <c r="AB621" s="349"/>
      <c r="AC621" s="350"/>
      <c r="AD621" s="98"/>
      <c r="AU621" s="346"/>
      <c r="AV621" s="346"/>
    </row>
    <row r="622" spans="3:48" ht="10.9" customHeight="1">
      <c r="C622" s="353"/>
      <c r="D622" s="356"/>
      <c r="E622" s="359"/>
      <c r="F622" s="362"/>
      <c r="G622" s="353"/>
      <c r="H622" s="365"/>
      <c r="I622" s="372"/>
      <c r="J622" s="373"/>
      <c r="K622" s="374"/>
      <c r="L622" s="375"/>
      <c r="M622" s="376"/>
      <c r="N622" s="376"/>
      <c r="O622" s="376"/>
      <c r="P622" s="376"/>
      <c r="Q622" s="377"/>
      <c r="R622" s="372"/>
      <c r="S622" s="373"/>
      <c r="T622" s="380"/>
      <c r="U622" s="387"/>
      <c r="V622" s="388"/>
      <c r="W622" s="389"/>
      <c r="X622" s="348"/>
      <c r="Y622" s="349"/>
      <c r="Z622" s="349"/>
      <c r="AA622" s="349"/>
      <c r="AB622" s="349"/>
      <c r="AC622" s="350"/>
      <c r="AD622" s="98"/>
      <c r="AU622" s="346"/>
      <c r="AV622" s="346"/>
    </row>
    <row r="623" spans="3:48" ht="10.9" customHeight="1">
      <c r="C623" s="351">
        <v>7</v>
      </c>
      <c r="D623" s="354" t="s">
        <v>9</v>
      </c>
      <c r="E623" s="357">
        <v>17</v>
      </c>
      <c r="F623" s="360" t="s">
        <v>10</v>
      </c>
      <c r="G623" s="351" t="s">
        <v>21</v>
      </c>
      <c r="H623" s="363"/>
      <c r="I623" s="366"/>
      <c r="J623" s="367"/>
      <c r="K623" s="368"/>
      <c r="L623" s="375">
        <f t="shared" ref="L623" si="367">IF(AND(I623="△",AU623="●"),2+ROUNDDOWN(($K$246-100)/100,0)*2,0)</f>
        <v>0</v>
      </c>
      <c r="M623" s="376"/>
      <c r="N623" s="376"/>
      <c r="O623" s="376"/>
      <c r="P623" s="376"/>
      <c r="Q623" s="377"/>
      <c r="R623" s="366"/>
      <c r="S623" s="367"/>
      <c r="T623" s="378"/>
      <c r="U623" s="381">
        <f t="shared" ref="U623" si="368">IF(R623="①",$AL$198,IF(R623="②",$AL$229,0))</f>
        <v>0</v>
      </c>
      <c r="V623" s="382"/>
      <c r="W623" s="383"/>
      <c r="X623" s="348">
        <f t="shared" ref="X623" si="369">IF(I623="○",L623,ROUNDUP(L623*U623,1))</f>
        <v>0</v>
      </c>
      <c r="Y623" s="349"/>
      <c r="Z623" s="349"/>
      <c r="AA623" s="349"/>
      <c r="AB623" s="349"/>
      <c r="AC623" s="350"/>
      <c r="AD623" s="98"/>
      <c r="AU623" s="346" t="str">
        <f t="shared" ref="AU623" si="370">IF(OR(I623="×",AU627="×"),"×","●")</f>
        <v>●</v>
      </c>
      <c r="AV623" s="346">
        <f t="shared" ref="AV623" si="371">IF(AU623="●",IF(I623="定","-",I623),"-")</f>
        <v>0</v>
      </c>
    </row>
    <row r="624" spans="3:48" ht="10.9" customHeight="1">
      <c r="C624" s="352"/>
      <c r="D624" s="355"/>
      <c r="E624" s="358"/>
      <c r="F624" s="361"/>
      <c r="G624" s="352"/>
      <c r="H624" s="364"/>
      <c r="I624" s="369"/>
      <c r="J624" s="370"/>
      <c r="K624" s="371"/>
      <c r="L624" s="375"/>
      <c r="M624" s="376"/>
      <c r="N624" s="376"/>
      <c r="O624" s="376"/>
      <c r="P624" s="376"/>
      <c r="Q624" s="377"/>
      <c r="R624" s="369"/>
      <c r="S624" s="370"/>
      <c r="T624" s="379"/>
      <c r="U624" s="384"/>
      <c r="V624" s="385"/>
      <c r="W624" s="386"/>
      <c r="X624" s="348"/>
      <c r="Y624" s="349"/>
      <c r="Z624" s="349"/>
      <c r="AA624" s="349"/>
      <c r="AB624" s="349"/>
      <c r="AC624" s="350"/>
      <c r="AD624" s="98"/>
      <c r="AU624" s="346"/>
      <c r="AV624" s="346"/>
    </row>
    <row r="625" spans="3:48" ht="10.9" customHeight="1">
      <c r="C625" s="352"/>
      <c r="D625" s="355"/>
      <c r="E625" s="358"/>
      <c r="F625" s="361"/>
      <c r="G625" s="352"/>
      <c r="H625" s="364"/>
      <c r="I625" s="369"/>
      <c r="J625" s="370"/>
      <c r="K625" s="371"/>
      <c r="L625" s="375"/>
      <c r="M625" s="376"/>
      <c r="N625" s="376"/>
      <c r="O625" s="376"/>
      <c r="P625" s="376"/>
      <c r="Q625" s="377"/>
      <c r="R625" s="369"/>
      <c r="S625" s="370"/>
      <c r="T625" s="379"/>
      <c r="U625" s="384"/>
      <c r="V625" s="385"/>
      <c r="W625" s="386"/>
      <c r="X625" s="348"/>
      <c r="Y625" s="349"/>
      <c r="Z625" s="349"/>
      <c r="AA625" s="349"/>
      <c r="AB625" s="349"/>
      <c r="AC625" s="350"/>
      <c r="AD625" s="98"/>
      <c r="AU625" s="346"/>
      <c r="AV625" s="346"/>
    </row>
    <row r="626" spans="3:48" ht="10.9" customHeight="1">
      <c r="C626" s="353"/>
      <c r="D626" s="356"/>
      <c r="E626" s="359"/>
      <c r="F626" s="362"/>
      <c r="G626" s="353"/>
      <c r="H626" s="365"/>
      <c r="I626" s="372"/>
      <c r="J626" s="373"/>
      <c r="K626" s="374"/>
      <c r="L626" s="375"/>
      <c r="M626" s="376"/>
      <c r="N626" s="376"/>
      <c r="O626" s="376"/>
      <c r="P626" s="376"/>
      <c r="Q626" s="377"/>
      <c r="R626" s="372"/>
      <c r="S626" s="373"/>
      <c r="T626" s="380"/>
      <c r="U626" s="387"/>
      <c r="V626" s="388"/>
      <c r="W626" s="389"/>
      <c r="X626" s="348"/>
      <c r="Y626" s="349"/>
      <c r="Z626" s="349"/>
      <c r="AA626" s="349"/>
      <c r="AB626" s="349"/>
      <c r="AC626" s="350"/>
      <c r="AD626" s="98"/>
      <c r="AU626" s="346"/>
      <c r="AV626" s="346"/>
    </row>
    <row r="627" spans="3:48" ht="10.9" customHeight="1">
      <c r="C627" s="351">
        <v>7</v>
      </c>
      <c r="D627" s="354" t="s">
        <v>9</v>
      </c>
      <c r="E627" s="357">
        <v>18</v>
      </c>
      <c r="F627" s="360" t="s">
        <v>10</v>
      </c>
      <c r="G627" s="351" t="s">
        <v>22</v>
      </c>
      <c r="H627" s="363"/>
      <c r="I627" s="366"/>
      <c r="J627" s="367"/>
      <c r="K627" s="368"/>
      <c r="L627" s="375">
        <f t="shared" ref="L627" si="372">IF(AND(I627="△",AU627="●"),2+ROUNDDOWN(($K$246-100)/100,0)*2,0)</f>
        <v>0</v>
      </c>
      <c r="M627" s="376"/>
      <c r="N627" s="376"/>
      <c r="O627" s="376"/>
      <c r="P627" s="376"/>
      <c r="Q627" s="377"/>
      <c r="R627" s="366"/>
      <c r="S627" s="367"/>
      <c r="T627" s="378"/>
      <c r="U627" s="381">
        <f t="shared" ref="U627" si="373">IF(R627="①",$AL$198,IF(R627="②",$AL$229,0))</f>
        <v>0</v>
      </c>
      <c r="V627" s="382"/>
      <c r="W627" s="383"/>
      <c r="X627" s="348">
        <f t="shared" ref="X627" si="374">IF(I627="○",L627,ROUNDUP(L627*U627,1))</f>
        <v>0</v>
      </c>
      <c r="Y627" s="349"/>
      <c r="Z627" s="349"/>
      <c r="AA627" s="349"/>
      <c r="AB627" s="349"/>
      <c r="AC627" s="350"/>
      <c r="AD627" s="98"/>
      <c r="AU627" s="346" t="str">
        <f t="shared" ref="AU627" si="375">IF(OR(I627="×",AU631="×"),"×","●")</f>
        <v>●</v>
      </c>
      <c r="AV627" s="346">
        <f t="shared" ref="AV627" si="376">IF(AU627="●",IF(I627="定","-",I627),"-")</f>
        <v>0</v>
      </c>
    </row>
    <row r="628" spans="3:48" ht="10.9" customHeight="1">
      <c r="C628" s="352"/>
      <c r="D628" s="355"/>
      <c r="E628" s="358"/>
      <c r="F628" s="361"/>
      <c r="G628" s="352"/>
      <c r="H628" s="364"/>
      <c r="I628" s="369"/>
      <c r="J628" s="370"/>
      <c r="K628" s="371"/>
      <c r="L628" s="375"/>
      <c r="M628" s="376"/>
      <c r="N628" s="376"/>
      <c r="O628" s="376"/>
      <c r="P628" s="376"/>
      <c r="Q628" s="377"/>
      <c r="R628" s="369"/>
      <c r="S628" s="370"/>
      <c r="T628" s="379"/>
      <c r="U628" s="384"/>
      <c r="V628" s="385"/>
      <c r="W628" s="386"/>
      <c r="X628" s="348"/>
      <c r="Y628" s="349"/>
      <c r="Z628" s="349"/>
      <c r="AA628" s="349"/>
      <c r="AB628" s="349"/>
      <c r="AC628" s="350"/>
      <c r="AD628" s="98"/>
      <c r="AU628" s="346"/>
      <c r="AV628" s="346"/>
    </row>
    <row r="629" spans="3:48" ht="10.9" customHeight="1">
      <c r="C629" s="352"/>
      <c r="D629" s="355"/>
      <c r="E629" s="358"/>
      <c r="F629" s="361"/>
      <c r="G629" s="352"/>
      <c r="H629" s="364"/>
      <c r="I629" s="369"/>
      <c r="J629" s="370"/>
      <c r="K629" s="371"/>
      <c r="L629" s="375"/>
      <c r="M629" s="376"/>
      <c r="N629" s="376"/>
      <c r="O629" s="376"/>
      <c r="P629" s="376"/>
      <c r="Q629" s="377"/>
      <c r="R629" s="369"/>
      <c r="S629" s="370"/>
      <c r="T629" s="379"/>
      <c r="U629" s="384"/>
      <c r="V629" s="385"/>
      <c r="W629" s="386"/>
      <c r="X629" s="348"/>
      <c r="Y629" s="349"/>
      <c r="Z629" s="349"/>
      <c r="AA629" s="349"/>
      <c r="AB629" s="349"/>
      <c r="AC629" s="350"/>
      <c r="AD629" s="98"/>
      <c r="AU629" s="346"/>
      <c r="AV629" s="346"/>
    </row>
    <row r="630" spans="3:48" ht="10.9" customHeight="1">
      <c r="C630" s="353"/>
      <c r="D630" s="356"/>
      <c r="E630" s="359"/>
      <c r="F630" s="362"/>
      <c r="G630" s="353"/>
      <c r="H630" s="365"/>
      <c r="I630" s="372"/>
      <c r="J630" s="373"/>
      <c r="K630" s="374"/>
      <c r="L630" s="375"/>
      <c r="M630" s="376"/>
      <c r="N630" s="376"/>
      <c r="O630" s="376"/>
      <c r="P630" s="376"/>
      <c r="Q630" s="377"/>
      <c r="R630" s="372"/>
      <c r="S630" s="373"/>
      <c r="T630" s="380"/>
      <c r="U630" s="387"/>
      <c r="V630" s="388"/>
      <c r="W630" s="389"/>
      <c r="X630" s="348"/>
      <c r="Y630" s="349"/>
      <c r="Z630" s="349"/>
      <c r="AA630" s="349"/>
      <c r="AB630" s="349"/>
      <c r="AC630" s="350"/>
      <c r="AD630" s="98"/>
      <c r="AU630" s="346"/>
      <c r="AV630" s="346"/>
    </row>
    <row r="631" spans="3:48" ht="10.9" customHeight="1">
      <c r="C631" s="351">
        <v>7</v>
      </c>
      <c r="D631" s="354" t="s">
        <v>9</v>
      </c>
      <c r="E631" s="357">
        <v>19</v>
      </c>
      <c r="F631" s="360" t="s">
        <v>10</v>
      </c>
      <c r="G631" s="352" t="s">
        <v>23</v>
      </c>
      <c r="H631" s="364"/>
      <c r="I631" s="369"/>
      <c r="J631" s="370"/>
      <c r="K631" s="371"/>
      <c r="L631" s="375">
        <f t="shared" ref="L631" si="377">IF(AND(I631="△",AU631="●"),2+ROUNDDOWN(($K$246-100)/100,0)*2,0)</f>
        <v>0</v>
      </c>
      <c r="M631" s="376"/>
      <c r="N631" s="376"/>
      <c r="O631" s="376"/>
      <c r="P631" s="376"/>
      <c r="Q631" s="377"/>
      <c r="R631" s="366"/>
      <c r="S631" s="367"/>
      <c r="T631" s="378"/>
      <c r="U631" s="381">
        <f t="shared" ref="U631" si="378">IF(R631="①",$AL$198,IF(R631="②",$AL$229,0))</f>
        <v>0</v>
      </c>
      <c r="V631" s="382"/>
      <c r="W631" s="383"/>
      <c r="X631" s="348">
        <f t="shared" ref="X631" si="379">IF(I631="○",L631,ROUNDUP(L631*U631,1))</f>
        <v>0</v>
      </c>
      <c r="Y631" s="349"/>
      <c r="Z631" s="349"/>
      <c r="AA631" s="349"/>
      <c r="AB631" s="349"/>
      <c r="AC631" s="350"/>
      <c r="AD631" s="98"/>
      <c r="AU631" s="346" t="str">
        <f t="shared" ref="AU631" si="380">IF(OR(I631="×",AU635="×"),"×","●")</f>
        <v>●</v>
      </c>
      <c r="AV631" s="346">
        <f t="shared" ref="AV631" si="381">IF(AU631="●",IF(I631="定","-",I631),"-")</f>
        <v>0</v>
      </c>
    </row>
    <row r="632" spans="3:48" ht="10.9" customHeight="1">
      <c r="C632" s="352"/>
      <c r="D632" s="355"/>
      <c r="E632" s="358"/>
      <c r="F632" s="361"/>
      <c r="G632" s="352"/>
      <c r="H632" s="364"/>
      <c r="I632" s="369"/>
      <c r="J632" s="370"/>
      <c r="K632" s="371"/>
      <c r="L632" s="375"/>
      <c r="M632" s="376"/>
      <c r="N632" s="376"/>
      <c r="O632" s="376"/>
      <c r="P632" s="376"/>
      <c r="Q632" s="377"/>
      <c r="R632" s="369"/>
      <c r="S632" s="370"/>
      <c r="T632" s="379"/>
      <c r="U632" s="384"/>
      <c r="V632" s="385"/>
      <c r="W632" s="386"/>
      <c r="X632" s="348"/>
      <c r="Y632" s="349"/>
      <c r="Z632" s="349"/>
      <c r="AA632" s="349"/>
      <c r="AB632" s="349"/>
      <c r="AC632" s="350"/>
      <c r="AD632" s="98"/>
      <c r="AU632" s="346"/>
      <c r="AV632" s="346"/>
    </row>
    <row r="633" spans="3:48" ht="10.9" customHeight="1">
      <c r="C633" s="352"/>
      <c r="D633" s="355"/>
      <c r="E633" s="358"/>
      <c r="F633" s="361"/>
      <c r="G633" s="352"/>
      <c r="H633" s="364"/>
      <c r="I633" s="369"/>
      <c r="J633" s="370"/>
      <c r="K633" s="371"/>
      <c r="L633" s="375"/>
      <c r="M633" s="376"/>
      <c r="N633" s="376"/>
      <c r="O633" s="376"/>
      <c r="P633" s="376"/>
      <c r="Q633" s="377"/>
      <c r="R633" s="369"/>
      <c r="S633" s="370"/>
      <c r="T633" s="379"/>
      <c r="U633" s="384"/>
      <c r="V633" s="385"/>
      <c r="W633" s="386"/>
      <c r="X633" s="348"/>
      <c r="Y633" s="349"/>
      <c r="Z633" s="349"/>
      <c r="AA633" s="349"/>
      <c r="AB633" s="349"/>
      <c r="AC633" s="350"/>
      <c r="AD633" s="98"/>
      <c r="AU633" s="346"/>
      <c r="AV633" s="346"/>
    </row>
    <row r="634" spans="3:48" ht="10.9" customHeight="1">
      <c r="C634" s="353"/>
      <c r="D634" s="356"/>
      <c r="E634" s="359"/>
      <c r="F634" s="362"/>
      <c r="G634" s="353"/>
      <c r="H634" s="365"/>
      <c r="I634" s="372"/>
      <c r="J634" s="373"/>
      <c r="K634" s="374"/>
      <c r="L634" s="375"/>
      <c r="M634" s="376"/>
      <c r="N634" s="376"/>
      <c r="O634" s="376"/>
      <c r="P634" s="376"/>
      <c r="Q634" s="377"/>
      <c r="R634" s="372"/>
      <c r="S634" s="373"/>
      <c r="T634" s="380"/>
      <c r="U634" s="387"/>
      <c r="V634" s="388"/>
      <c r="W634" s="389"/>
      <c r="X634" s="348"/>
      <c r="Y634" s="349"/>
      <c r="Z634" s="349"/>
      <c r="AA634" s="349"/>
      <c r="AB634" s="349"/>
      <c r="AC634" s="350"/>
      <c r="AD634" s="98"/>
      <c r="AU634" s="346"/>
      <c r="AV634" s="346"/>
    </row>
    <row r="635" spans="3:48" ht="10.9" customHeight="1">
      <c r="C635" s="351">
        <v>7</v>
      </c>
      <c r="D635" s="354" t="s">
        <v>9</v>
      </c>
      <c r="E635" s="357">
        <v>20</v>
      </c>
      <c r="F635" s="360" t="s">
        <v>10</v>
      </c>
      <c r="G635" s="351" t="s">
        <v>24</v>
      </c>
      <c r="H635" s="363"/>
      <c r="I635" s="366"/>
      <c r="J635" s="367"/>
      <c r="K635" s="368"/>
      <c r="L635" s="375">
        <f t="shared" ref="L635" si="382">IF(AND(I635="△",AU635="●"),2+ROUNDDOWN(($K$246-100)/100,0)*2,0)</f>
        <v>0</v>
      </c>
      <c r="M635" s="376"/>
      <c r="N635" s="376"/>
      <c r="O635" s="376"/>
      <c r="P635" s="376"/>
      <c r="Q635" s="377"/>
      <c r="R635" s="366"/>
      <c r="S635" s="367"/>
      <c r="T635" s="378"/>
      <c r="U635" s="381">
        <f t="shared" ref="U635" si="383">IF(R635="①",$AL$198,IF(R635="②",$AL$229,0))</f>
        <v>0</v>
      </c>
      <c r="V635" s="382"/>
      <c r="W635" s="383"/>
      <c r="X635" s="348">
        <f t="shared" ref="X635" si="384">IF(I635="○",L635,ROUNDUP(L635*U635,1))</f>
        <v>0</v>
      </c>
      <c r="Y635" s="349"/>
      <c r="Z635" s="349"/>
      <c r="AA635" s="349"/>
      <c r="AB635" s="349"/>
      <c r="AC635" s="350"/>
      <c r="AD635" s="98"/>
      <c r="AU635" s="346" t="str">
        <f t="shared" ref="AU635" si="385">IF(OR(I635="×",AU639="×"),"×","●")</f>
        <v>●</v>
      </c>
      <c r="AV635" s="346">
        <f t="shared" ref="AV635" si="386">IF(AU635="●",IF(I635="定","-",I635),"-")</f>
        <v>0</v>
      </c>
    </row>
    <row r="636" spans="3:48" ht="10.9" customHeight="1">
      <c r="C636" s="352"/>
      <c r="D636" s="355"/>
      <c r="E636" s="358"/>
      <c r="F636" s="361"/>
      <c r="G636" s="352"/>
      <c r="H636" s="364"/>
      <c r="I636" s="369"/>
      <c r="J636" s="370"/>
      <c r="K636" s="371"/>
      <c r="L636" s="375"/>
      <c r="M636" s="376"/>
      <c r="N636" s="376"/>
      <c r="O636" s="376"/>
      <c r="P636" s="376"/>
      <c r="Q636" s="377"/>
      <c r="R636" s="369"/>
      <c r="S636" s="370"/>
      <c r="T636" s="379"/>
      <c r="U636" s="384"/>
      <c r="V636" s="385"/>
      <c r="W636" s="386"/>
      <c r="X636" s="348"/>
      <c r="Y636" s="349"/>
      <c r="Z636" s="349"/>
      <c r="AA636" s="349"/>
      <c r="AB636" s="349"/>
      <c r="AC636" s="350"/>
      <c r="AD636" s="98"/>
      <c r="AU636" s="346"/>
      <c r="AV636" s="346"/>
    </row>
    <row r="637" spans="3:48" ht="10.9" customHeight="1">
      <c r="C637" s="352"/>
      <c r="D637" s="355"/>
      <c r="E637" s="358"/>
      <c r="F637" s="361"/>
      <c r="G637" s="352"/>
      <c r="H637" s="364"/>
      <c r="I637" s="369"/>
      <c r="J637" s="370"/>
      <c r="K637" s="371"/>
      <c r="L637" s="375"/>
      <c r="M637" s="376"/>
      <c r="N637" s="376"/>
      <c r="O637" s="376"/>
      <c r="P637" s="376"/>
      <c r="Q637" s="377"/>
      <c r="R637" s="369"/>
      <c r="S637" s="370"/>
      <c r="T637" s="379"/>
      <c r="U637" s="384"/>
      <c r="V637" s="385"/>
      <c r="W637" s="386"/>
      <c r="X637" s="348"/>
      <c r="Y637" s="349"/>
      <c r="Z637" s="349"/>
      <c r="AA637" s="349"/>
      <c r="AB637" s="349"/>
      <c r="AC637" s="350"/>
      <c r="AD637" s="98"/>
      <c r="AU637" s="346"/>
      <c r="AV637" s="346"/>
    </row>
    <row r="638" spans="3:48" ht="10.9" customHeight="1">
      <c r="C638" s="353"/>
      <c r="D638" s="356"/>
      <c r="E638" s="359"/>
      <c r="F638" s="362"/>
      <c r="G638" s="353"/>
      <c r="H638" s="365"/>
      <c r="I638" s="372"/>
      <c r="J638" s="373"/>
      <c r="K638" s="374"/>
      <c r="L638" s="375"/>
      <c r="M638" s="376"/>
      <c r="N638" s="376"/>
      <c r="O638" s="376"/>
      <c r="P638" s="376"/>
      <c r="Q638" s="377"/>
      <c r="R638" s="372"/>
      <c r="S638" s="373"/>
      <c r="T638" s="380"/>
      <c r="U638" s="387"/>
      <c r="V638" s="388"/>
      <c r="W638" s="389"/>
      <c r="X638" s="348"/>
      <c r="Y638" s="349"/>
      <c r="Z638" s="349"/>
      <c r="AA638" s="349"/>
      <c r="AB638" s="349"/>
      <c r="AC638" s="350"/>
      <c r="AD638" s="98"/>
      <c r="AU638" s="346"/>
      <c r="AV638" s="346"/>
    </row>
    <row r="639" spans="3:48" ht="10.9" customHeight="1">
      <c r="C639" s="351">
        <v>7</v>
      </c>
      <c r="D639" s="354" t="s">
        <v>9</v>
      </c>
      <c r="E639" s="357">
        <v>21</v>
      </c>
      <c r="F639" s="360" t="s">
        <v>10</v>
      </c>
      <c r="G639" s="351" t="s">
        <v>25</v>
      </c>
      <c r="H639" s="363"/>
      <c r="I639" s="366"/>
      <c r="J639" s="367"/>
      <c r="K639" s="368"/>
      <c r="L639" s="375">
        <f t="shared" ref="L639" si="387">IF(AND(I639="△",AU639="●"),2+ROUNDDOWN(($K$246-100)/100,0)*2,0)</f>
        <v>0</v>
      </c>
      <c r="M639" s="376"/>
      <c r="N639" s="376"/>
      <c r="O639" s="376"/>
      <c r="P639" s="376"/>
      <c r="Q639" s="377"/>
      <c r="R639" s="366"/>
      <c r="S639" s="367"/>
      <c r="T639" s="378"/>
      <c r="U639" s="381">
        <f t="shared" ref="U639" si="388">IF(R639="①",$AL$198,IF(R639="②",$AL$229,0))</f>
        <v>0</v>
      </c>
      <c r="V639" s="382"/>
      <c r="W639" s="383"/>
      <c r="X639" s="348">
        <f t="shared" ref="X639" si="389">IF(I639="○",L639,ROUNDUP(L639*U639,1))</f>
        <v>0</v>
      </c>
      <c r="Y639" s="349"/>
      <c r="Z639" s="349"/>
      <c r="AA639" s="349"/>
      <c r="AB639" s="349"/>
      <c r="AC639" s="350"/>
      <c r="AD639" s="98"/>
      <c r="AU639" s="346" t="str">
        <f t="shared" ref="AU639" si="390">IF(OR(I639="×",AU643="×"),"×","●")</f>
        <v>●</v>
      </c>
      <c r="AV639" s="346">
        <f t="shared" ref="AV639" si="391">IF(AU639="●",IF(I639="定","-",I639),"-")</f>
        <v>0</v>
      </c>
    </row>
    <row r="640" spans="3:48" ht="10.9" customHeight="1">
      <c r="C640" s="352"/>
      <c r="D640" s="355"/>
      <c r="E640" s="358"/>
      <c r="F640" s="361"/>
      <c r="G640" s="352"/>
      <c r="H640" s="364"/>
      <c r="I640" s="369"/>
      <c r="J640" s="370"/>
      <c r="K640" s="371"/>
      <c r="L640" s="375"/>
      <c r="M640" s="376"/>
      <c r="N640" s="376"/>
      <c r="O640" s="376"/>
      <c r="P640" s="376"/>
      <c r="Q640" s="377"/>
      <c r="R640" s="369"/>
      <c r="S640" s="370"/>
      <c r="T640" s="379"/>
      <c r="U640" s="384"/>
      <c r="V640" s="385"/>
      <c r="W640" s="386"/>
      <c r="X640" s="348"/>
      <c r="Y640" s="349"/>
      <c r="Z640" s="349"/>
      <c r="AA640" s="349"/>
      <c r="AB640" s="349"/>
      <c r="AC640" s="350"/>
      <c r="AD640" s="98"/>
      <c r="AU640" s="346"/>
      <c r="AV640" s="346"/>
    </row>
    <row r="641" spans="3:48" ht="10.9" customHeight="1">
      <c r="C641" s="352"/>
      <c r="D641" s="355"/>
      <c r="E641" s="358"/>
      <c r="F641" s="361"/>
      <c r="G641" s="352"/>
      <c r="H641" s="364"/>
      <c r="I641" s="369"/>
      <c r="J641" s="370"/>
      <c r="K641" s="371"/>
      <c r="L641" s="375"/>
      <c r="M641" s="376"/>
      <c r="N641" s="376"/>
      <c r="O641" s="376"/>
      <c r="P641" s="376"/>
      <c r="Q641" s="377"/>
      <c r="R641" s="369"/>
      <c r="S641" s="370"/>
      <c r="T641" s="379"/>
      <c r="U641" s="384"/>
      <c r="V641" s="385"/>
      <c r="W641" s="386"/>
      <c r="X641" s="348"/>
      <c r="Y641" s="349"/>
      <c r="Z641" s="349"/>
      <c r="AA641" s="349"/>
      <c r="AB641" s="349"/>
      <c r="AC641" s="350"/>
      <c r="AD641" s="98"/>
      <c r="AU641" s="346"/>
      <c r="AV641" s="346"/>
    </row>
    <row r="642" spans="3:48" ht="10.9" customHeight="1">
      <c r="C642" s="353"/>
      <c r="D642" s="356"/>
      <c r="E642" s="359"/>
      <c r="F642" s="362"/>
      <c r="G642" s="353"/>
      <c r="H642" s="365"/>
      <c r="I642" s="372"/>
      <c r="J642" s="373"/>
      <c r="K642" s="374"/>
      <c r="L642" s="375"/>
      <c r="M642" s="376"/>
      <c r="N642" s="376"/>
      <c r="O642" s="376"/>
      <c r="P642" s="376"/>
      <c r="Q642" s="377"/>
      <c r="R642" s="372"/>
      <c r="S642" s="373"/>
      <c r="T642" s="380"/>
      <c r="U642" s="387"/>
      <c r="V642" s="388"/>
      <c r="W642" s="389"/>
      <c r="X642" s="348"/>
      <c r="Y642" s="349"/>
      <c r="Z642" s="349"/>
      <c r="AA642" s="349"/>
      <c r="AB642" s="349"/>
      <c r="AC642" s="350"/>
      <c r="AD642" s="98"/>
      <c r="AU642" s="346"/>
      <c r="AV642" s="346"/>
    </row>
    <row r="643" spans="3:48" ht="10.9" customHeight="1">
      <c r="C643" s="351">
        <v>7</v>
      </c>
      <c r="D643" s="354" t="s">
        <v>9</v>
      </c>
      <c r="E643" s="357">
        <v>22</v>
      </c>
      <c r="F643" s="360" t="s">
        <v>10</v>
      </c>
      <c r="G643" s="351" t="s">
        <v>19</v>
      </c>
      <c r="H643" s="363"/>
      <c r="I643" s="366"/>
      <c r="J643" s="367"/>
      <c r="K643" s="368"/>
      <c r="L643" s="375">
        <f t="shared" ref="L643" si="392">IF(AND(I643="△",AU643="●"),2+ROUNDDOWN(($K$246-100)/100,0)*2,0)</f>
        <v>0</v>
      </c>
      <c r="M643" s="376"/>
      <c r="N643" s="376"/>
      <c r="O643" s="376"/>
      <c r="P643" s="376"/>
      <c r="Q643" s="377"/>
      <c r="R643" s="366"/>
      <c r="S643" s="367"/>
      <c r="T643" s="378"/>
      <c r="U643" s="381">
        <f t="shared" ref="U643" si="393">IF(R643="①",$AL$198,IF(R643="②",$AL$229,0))</f>
        <v>0</v>
      </c>
      <c r="V643" s="382"/>
      <c r="W643" s="383"/>
      <c r="X643" s="348">
        <f t="shared" ref="X643" si="394">IF(I643="○",L643,ROUNDUP(L643*U643,1))</f>
        <v>0</v>
      </c>
      <c r="Y643" s="349"/>
      <c r="Z643" s="349"/>
      <c r="AA643" s="349"/>
      <c r="AB643" s="349"/>
      <c r="AC643" s="350"/>
      <c r="AD643" s="98"/>
      <c r="AU643" s="346" t="str">
        <f t="shared" ref="AU643" si="395">IF(OR(I643="×",AU647="×"),"×","●")</f>
        <v>●</v>
      </c>
      <c r="AV643" s="346">
        <f t="shared" ref="AV643" si="396">IF(AU643="●",IF(I643="定","-",I643),"-")</f>
        <v>0</v>
      </c>
    </row>
    <row r="644" spans="3:48" ht="10.9" customHeight="1">
      <c r="C644" s="352"/>
      <c r="D644" s="355"/>
      <c r="E644" s="358"/>
      <c r="F644" s="361"/>
      <c r="G644" s="352"/>
      <c r="H644" s="364"/>
      <c r="I644" s="369"/>
      <c r="J644" s="370"/>
      <c r="K644" s="371"/>
      <c r="L644" s="375"/>
      <c r="M644" s="376"/>
      <c r="N644" s="376"/>
      <c r="O644" s="376"/>
      <c r="P644" s="376"/>
      <c r="Q644" s="377"/>
      <c r="R644" s="369"/>
      <c r="S644" s="370"/>
      <c r="T644" s="379"/>
      <c r="U644" s="384"/>
      <c r="V644" s="385"/>
      <c r="W644" s="386"/>
      <c r="X644" s="348"/>
      <c r="Y644" s="349"/>
      <c r="Z644" s="349"/>
      <c r="AA644" s="349"/>
      <c r="AB644" s="349"/>
      <c r="AC644" s="350"/>
      <c r="AD644" s="98"/>
      <c r="AU644" s="346"/>
      <c r="AV644" s="346"/>
    </row>
    <row r="645" spans="3:48" ht="10.9" customHeight="1">
      <c r="C645" s="352"/>
      <c r="D645" s="355"/>
      <c r="E645" s="358"/>
      <c r="F645" s="361"/>
      <c r="G645" s="352"/>
      <c r="H645" s="364"/>
      <c r="I645" s="369"/>
      <c r="J645" s="370"/>
      <c r="K645" s="371"/>
      <c r="L645" s="375"/>
      <c r="M645" s="376"/>
      <c r="N645" s="376"/>
      <c r="O645" s="376"/>
      <c r="P645" s="376"/>
      <c r="Q645" s="377"/>
      <c r="R645" s="369"/>
      <c r="S645" s="370"/>
      <c r="T645" s="379"/>
      <c r="U645" s="384"/>
      <c r="V645" s="385"/>
      <c r="W645" s="386"/>
      <c r="X645" s="348"/>
      <c r="Y645" s="349"/>
      <c r="Z645" s="349"/>
      <c r="AA645" s="349"/>
      <c r="AB645" s="349"/>
      <c r="AC645" s="350"/>
      <c r="AD645" s="98"/>
      <c r="AU645" s="346"/>
      <c r="AV645" s="346"/>
    </row>
    <row r="646" spans="3:48" ht="10.9" customHeight="1">
      <c r="C646" s="353"/>
      <c r="D646" s="356"/>
      <c r="E646" s="359"/>
      <c r="F646" s="362"/>
      <c r="G646" s="353"/>
      <c r="H646" s="365"/>
      <c r="I646" s="372"/>
      <c r="J646" s="373"/>
      <c r="K646" s="374"/>
      <c r="L646" s="375"/>
      <c r="M646" s="376"/>
      <c r="N646" s="376"/>
      <c r="O646" s="376"/>
      <c r="P646" s="376"/>
      <c r="Q646" s="377"/>
      <c r="R646" s="372"/>
      <c r="S646" s="373"/>
      <c r="T646" s="380"/>
      <c r="U646" s="387"/>
      <c r="V646" s="388"/>
      <c r="W646" s="389"/>
      <c r="X646" s="348"/>
      <c r="Y646" s="349"/>
      <c r="Z646" s="349"/>
      <c r="AA646" s="349"/>
      <c r="AB646" s="349"/>
      <c r="AC646" s="350"/>
      <c r="AD646" s="98"/>
      <c r="AU646" s="346"/>
      <c r="AV646" s="346"/>
    </row>
    <row r="647" spans="3:48" ht="10.9" customHeight="1">
      <c r="C647" s="351">
        <v>7</v>
      </c>
      <c r="D647" s="354" t="s">
        <v>9</v>
      </c>
      <c r="E647" s="357">
        <v>23</v>
      </c>
      <c r="F647" s="360" t="s">
        <v>10</v>
      </c>
      <c r="G647" s="351" t="s">
        <v>20</v>
      </c>
      <c r="H647" s="363"/>
      <c r="I647" s="366"/>
      <c r="J647" s="367"/>
      <c r="K647" s="368"/>
      <c r="L647" s="375">
        <f t="shared" ref="L647" si="397">IF(AND(I647="△",AU647="●"),2+ROUNDDOWN(($K$246-100)/100,0)*2,0)</f>
        <v>0</v>
      </c>
      <c r="M647" s="376"/>
      <c r="N647" s="376"/>
      <c r="O647" s="376"/>
      <c r="P647" s="376"/>
      <c r="Q647" s="377"/>
      <c r="R647" s="366"/>
      <c r="S647" s="367"/>
      <c r="T647" s="378"/>
      <c r="U647" s="381">
        <f t="shared" ref="U647" si="398">IF(R647="①",$AL$198,IF(R647="②",$AL$229,0))</f>
        <v>0</v>
      </c>
      <c r="V647" s="382"/>
      <c r="W647" s="383"/>
      <c r="X647" s="348">
        <f t="shared" ref="X647" si="399">IF(I647="○",L647,ROUNDUP(L647*U647,1))</f>
        <v>0</v>
      </c>
      <c r="Y647" s="349"/>
      <c r="Z647" s="349"/>
      <c r="AA647" s="349"/>
      <c r="AB647" s="349"/>
      <c r="AC647" s="350"/>
      <c r="AD647" s="98"/>
      <c r="AU647" s="346" t="str">
        <f t="shared" ref="AU647" si="400">IF(OR(I647="×",AU651="×"),"×","●")</f>
        <v>●</v>
      </c>
      <c r="AV647" s="346">
        <f t="shared" ref="AV647" si="401">IF(AU647="●",IF(I647="定","-",I647),"-")</f>
        <v>0</v>
      </c>
    </row>
    <row r="648" spans="3:48" ht="10.9" customHeight="1">
      <c r="C648" s="352"/>
      <c r="D648" s="355"/>
      <c r="E648" s="358"/>
      <c r="F648" s="361"/>
      <c r="G648" s="352"/>
      <c r="H648" s="364"/>
      <c r="I648" s="369"/>
      <c r="J648" s="370"/>
      <c r="K648" s="371"/>
      <c r="L648" s="375"/>
      <c r="M648" s="376"/>
      <c r="N648" s="376"/>
      <c r="O648" s="376"/>
      <c r="P648" s="376"/>
      <c r="Q648" s="377"/>
      <c r="R648" s="369"/>
      <c r="S648" s="370"/>
      <c r="T648" s="379"/>
      <c r="U648" s="384"/>
      <c r="V648" s="385"/>
      <c r="W648" s="386"/>
      <c r="X648" s="348"/>
      <c r="Y648" s="349"/>
      <c r="Z648" s="349"/>
      <c r="AA648" s="349"/>
      <c r="AB648" s="349"/>
      <c r="AC648" s="350"/>
      <c r="AD648" s="98"/>
      <c r="AU648" s="346"/>
      <c r="AV648" s="346"/>
    </row>
    <row r="649" spans="3:48" ht="10.9" customHeight="1">
      <c r="C649" s="352"/>
      <c r="D649" s="355"/>
      <c r="E649" s="358"/>
      <c r="F649" s="361"/>
      <c r="G649" s="352"/>
      <c r="H649" s="364"/>
      <c r="I649" s="369"/>
      <c r="J649" s="370"/>
      <c r="K649" s="371"/>
      <c r="L649" s="375"/>
      <c r="M649" s="376"/>
      <c r="N649" s="376"/>
      <c r="O649" s="376"/>
      <c r="P649" s="376"/>
      <c r="Q649" s="377"/>
      <c r="R649" s="369"/>
      <c r="S649" s="370"/>
      <c r="T649" s="379"/>
      <c r="U649" s="384"/>
      <c r="V649" s="385"/>
      <c r="W649" s="386"/>
      <c r="X649" s="348"/>
      <c r="Y649" s="349"/>
      <c r="Z649" s="349"/>
      <c r="AA649" s="349"/>
      <c r="AB649" s="349"/>
      <c r="AC649" s="350"/>
      <c r="AD649" s="98"/>
      <c r="AU649" s="346"/>
      <c r="AV649" s="346"/>
    </row>
    <row r="650" spans="3:48" ht="10.9" customHeight="1">
      <c r="C650" s="353"/>
      <c r="D650" s="356"/>
      <c r="E650" s="359"/>
      <c r="F650" s="362"/>
      <c r="G650" s="353"/>
      <c r="H650" s="365"/>
      <c r="I650" s="372"/>
      <c r="J650" s="373"/>
      <c r="K650" s="374"/>
      <c r="L650" s="375"/>
      <c r="M650" s="376"/>
      <c r="N650" s="376"/>
      <c r="O650" s="376"/>
      <c r="P650" s="376"/>
      <c r="Q650" s="377"/>
      <c r="R650" s="372"/>
      <c r="S650" s="373"/>
      <c r="T650" s="380"/>
      <c r="U650" s="387"/>
      <c r="V650" s="388"/>
      <c r="W650" s="389"/>
      <c r="X650" s="348"/>
      <c r="Y650" s="349"/>
      <c r="Z650" s="349"/>
      <c r="AA650" s="349"/>
      <c r="AB650" s="349"/>
      <c r="AC650" s="350"/>
      <c r="AD650" s="98"/>
      <c r="AU650" s="346"/>
      <c r="AV650" s="346"/>
    </row>
    <row r="651" spans="3:48" ht="10.9" customHeight="1">
      <c r="C651" s="351">
        <v>7</v>
      </c>
      <c r="D651" s="354" t="s">
        <v>9</v>
      </c>
      <c r="E651" s="357">
        <v>24</v>
      </c>
      <c r="F651" s="360" t="s">
        <v>10</v>
      </c>
      <c r="G651" s="351" t="s">
        <v>21</v>
      </c>
      <c r="H651" s="363"/>
      <c r="I651" s="366"/>
      <c r="J651" s="367"/>
      <c r="K651" s="368"/>
      <c r="L651" s="375">
        <f t="shared" ref="L651" si="402">IF(AND(I651="△",AU651="●"),2+ROUNDDOWN(($K$246-100)/100,0)*2,0)</f>
        <v>0</v>
      </c>
      <c r="M651" s="376"/>
      <c r="N651" s="376"/>
      <c r="O651" s="376"/>
      <c r="P651" s="376"/>
      <c r="Q651" s="377"/>
      <c r="R651" s="366"/>
      <c r="S651" s="367"/>
      <c r="T651" s="378"/>
      <c r="U651" s="381">
        <f t="shared" ref="U651" si="403">IF(R651="①",$AL$198,IF(R651="②",$AL$229,0))</f>
        <v>0</v>
      </c>
      <c r="V651" s="382"/>
      <c r="W651" s="383"/>
      <c r="X651" s="348">
        <f t="shared" ref="X651" si="404">IF(I651="○",L651,ROUNDUP(L651*U651,1))</f>
        <v>0</v>
      </c>
      <c r="Y651" s="349"/>
      <c r="Z651" s="349"/>
      <c r="AA651" s="349"/>
      <c r="AB651" s="349"/>
      <c r="AC651" s="350"/>
      <c r="AD651" s="98"/>
      <c r="AU651" s="346" t="str">
        <f t="shared" ref="AU651" si="405">IF(OR(I651="×",AU655="×"),"×","●")</f>
        <v>●</v>
      </c>
      <c r="AV651" s="346">
        <f t="shared" ref="AV651" si="406">IF(AU651="●",IF(I651="定","-",I651),"-")</f>
        <v>0</v>
      </c>
    </row>
    <row r="652" spans="3:48" ht="10.9" customHeight="1">
      <c r="C652" s="352"/>
      <c r="D652" s="355"/>
      <c r="E652" s="358"/>
      <c r="F652" s="361"/>
      <c r="G652" s="352"/>
      <c r="H652" s="364"/>
      <c r="I652" s="369"/>
      <c r="J652" s="370"/>
      <c r="K652" s="371"/>
      <c r="L652" s="375"/>
      <c r="M652" s="376"/>
      <c r="N652" s="376"/>
      <c r="O652" s="376"/>
      <c r="P652" s="376"/>
      <c r="Q652" s="377"/>
      <c r="R652" s="369"/>
      <c r="S652" s="370"/>
      <c r="T652" s="379"/>
      <c r="U652" s="384"/>
      <c r="V652" s="385"/>
      <c r="W652" s="386"/>
      <c r="X652" s="348"/>
      <c r="Y652" s="349"/>
      <c r="Z652" s="349"/>
      <c r="AA652" s="349"/>
      <c r="AB652" s="349"/>
      <c r="AC652" s="350"/>
      <c r="AD652" s="98"/>
      <c r="AU652" s="346"/>
      <c r="AV652" s="346"/>
    </row>
    <row r="653" spans="3:48" ht="10.9" customHeight="1">
      <c r="C653" s="352"/>
      <c r="D653" s="355"/>
      <c r="E653" s="358"/>
      <c r="F653" s="361"/>
      <c r="G653" s="352"/>
      <c r="H653" s="364"/>
      <c r="I653" s="369"/>
      <c r="J653" s="370"/>
      <c r="K653" s="371"/>
      <c r="L653" s="375"/>
      <c r="M653" s="376"/>
      <c r="N653" s="376"/>
      <c r="O653" s="376"/>
      <c r="P653" s="376"/>
      <c r="Q653" s="377"/>
      <c r="R653" s="369"/>
      <c r="S653" s="370"/>
      <c r="T653" s="379"/>
      <c r="U653" s="384"/>
      <c r="V653" s="385"/>
      <c r="W653" s="386"/>
      <c r="X653" s="348"/>
      <c r="Y653" s="349"/>
      <c r="Z653" s="349"/>
      <c r="AA653" s="349"/>
      <c r="AB653" s="349"/>
      <c r="AC653" s="350"/>
      <c r="AD653" s="98"/>
      <c r="AU653" s="346"/>
      <c r="AV653" s="346"/>
    </row>
    <row r="654" spans="3:48" ht="10.9" customHeight="1">
      <c r="C654" s="353"/>
      <c r="D654" s="356"/>
      <c r="E654" s="359"/>
      <c r="F654" s="362"/>
      <c r="G654" s="353"/>
      <c r="H654" s="365"/>
      <c r="I654" s="372"/>
      <c r="J654" s="373"/>
      <c r="K654" s="374"/>
      <c r="L654" s="375"/>
      <c r="M654" s="376"/>
      <c r="N654" s="376"/>
      <c r="O654" s="376"/>
      <c r="P654" s="376"/>
      <c r="Q654" s="377"/>
      <c r="R654" s="372"/>
      <c r="S654" s="373"/>
      <c r="T654" s="380"/>
      <c r="U654" s="387"/>
      <c r="V654" s="388"/>
      <c r="W654" s="389"/>
      <c r="X654" s="348"/>
      <c r="Y654" s="349"/>
      <c r="Z654" s="349"/>
      <c r="AA654" s="349"/>
      <c r="AB654" s="349"/>
      <c r="AC654" s="350"/>
      <c r="AD654" s="98"/>
      <c r="AU654" s="346"/>
      <c r="AV654" s="346"/>
    </row>
    <row r="655" spans="3:48" ht="10.9" customHeight="1">
      <c r="C655" s="351">
        <v>7</v>
      </c>
      <c r="D655" s="354" t="s">
        <v>9</v>
      </c>
      <c r="E655" s="357">
        <v>25</v>
      </c>
      <c r="F655" s="360" t="s">
        <v>10</v>
      </c>
      <c r="G655" s="351" t="s">
        <v>22</v>
      </c>
      <c r="H655" s="363"/>
      <c r="I655" s="366"/>
      <c r="J655" s="367"/>
      <c r="K655" s="368"/>
      <c r="L655" s="375">
        <f t="shared" ref="L655" si="407">IF(AND(I655="△",AU655="●"),2+ROUNDDOWN(($K$246-100)/100,0)*2,0)</f>
        <v>0</v>
      </c>
      <c r="M655" s="376"/>
      <c r="N655" s="376"/>
      <c r="O655" s="376"/>
      <c r="P655" s="376"/>
      <c r="Q655" s="377"/>
      <c r="R655" s="366"/>
      <c r="S655" s="367"/>
      <c r="T655" s="378"/>
      <c r="U655" s="381">
        <f t="shared" ref="U655" si="408">IF(R655="①",$AL$198,IF(R655="②",$AL$229,0))</f>
        <v>0</v>
      </c>
      <c r="V655" s="382"/>
      <c r="W655" s="383"/>
      <c r="X655" s="348">
        <f t="shared" ref="X655" si="409">IF(I655="○",L655,ROUNDUP(L655*U655,1))</f>
        <v>0</v>
      </c>
      <c r="Y655" s="349"/>
      <c r="Z655" s="349"/>
      <c r="AA655" s="349"/>
      <c r="AB655" s="349"/>
      <c r="AC655" s="350"/>
      <c r="AD655" s="98"/>
      <c r="AU655" s="346" t="str">
        <f t="shared" ref="AU655" si="410">IF(OR(I655="×",AU659="×"),"×","●")</f>
        <v>●</v>
      </c>
      <c r="AV655" s="346">
        <f t="shared" ref="AV655" si="411">IF(AU655="●",IF(I655="定","-",I655),"-")</f>
        <v>0</v>
      </c>
    </row>
    <row r="656" spans="3:48" ht="10.9" customHeight="1">
      <c r="C656" s="352"/>
      <c r="D656" s="355"/>
      <c r="E656" s="358"/>
      <c r="F656" s="361"/>
      <c r="G656" s="352"/>
      <c r="H656" s="364"/>
      <c r="I656" s="369"/>
      <c r="J656" s="370"/>
      <c r="K656" s="371"/>
      <c r="L656" s="375"/>
      <c r="M656" s="376"/>
      <c r="N656" s="376"/>
      <c r="O656" s="376"/>
      <c r="P656" s="376"/>
      <c r="Q656" s="377"/>
      <c r="R656" s="369"/>
      <c r="S656" s="370"/>
      <c r="T656" s="379"/>
      <c r="U656" s="384"/>
      <c r="V656" s="385"/>
      <c r="W656" s="386"/>
      <c r="X656" s="348"/>
      <c r="Y656" s="349"/>
      <c r="Z656" s="349"/>
      <c r="AA656" s="349"/>
      <c r="AB656" s="349"/>
      <c r="AC656" s="350"/>
      <c r="AD656" s="98"/>
      <c r="AU656" s="346"/>
      <c r="AV656" s="346"/>
    </row>
    <row r="657" spans="3:48" ht="10.9" customHeight="1">
      <c r="C657" s="352"/>
      <c r="D657" s="355"/>
      <c r="E657" s="358"/>
      <c r="F657" s="361"/>
      <c r="G657" s="352"/>
      <c r="H657" s="364"/>
      <c r="I657" s="369"/>
      <c r="J657" s="370"/>
      <c r="K657" s="371"/>
      <c r="L657" s="375"/>
      <c r="M657" s="376"/>
      <c r="N657" s="376"/>
      <c r="O657" s="376"/>
      <c r="P657" s="376"/>
      <c r="Q657" s="377"/>
      <c r="R657" s="369"/>
      <c r="S657" s="370"/>
      <c r="T657" s="379"/>
      <c r="U657" s="384"/>
      <c r="V657" s="385"/>
      <c r="W657" s="386"/>
      <c r="X657" s="348"/>
      <c r="Y657" s="349"/>
      <c r="Z657" s="349"/>
      <c r="AA657" s="349"/>
      <c r="AB657" s="349"/>
      <c r="AC657" s="350"/>
      <c r="AD657" s="98"/>
      <c r="AU657" s="346"/>
      <c r="AV657" s="346"/>
    </row>
    <row r="658" spans="3:48" ht="10.9" customHeight="1">
      <c r="C658" s="353"/>
      <c r="D658" s="356"/>
      <c r="E658" s="359"/>
      <c r="F658" s="362"/>
      <c r="G658" s="353"/>
      <c r="H658" s="365"/>
      <c r="I658" s="372"/>
      <c r="J658" s="373"/>
      <c r="K658" s="374"/>
      <c r="L658" s="375"/>
      <c r="M658" s="376"/>
      <c r="N658" s="376"/>
      <c r="O658" s="376"/>
      <c r="P658" s="376"/>
      <c r="Q658" s="377"/>
      <c r="R658" s="372"/>
      <c r="S658" s="373"/>
      <c r="T658" s="380"/>
      <c r="U658" s="387"/>
      <c r="V658" s="388"/>
      <c r="W658" s="389"/>
      <c r="X658" s="348"/>
      <c r="Y658" s="349"/>
      <c r="Z658" s="349"/>
      <c r="AA658" s="349"/>
      <c r="AB658" s="349"/>
      <c r="AC658" s="350"/>
      <c r="AD658" s="98"/>
      <c r="AU658" s="346"/>
      <c r="AV658" s="346"/>
    </row>
    <row r="659" spans="3:48" ht="10.9" customHeight="1">
      <c r="C659" s="351">
        <v>7</v>
      </c>
      <c r="D659" s="354" t="s">
        <v>9</v>
      </c>
      <c r="E659" s="357">
        <v>26</v>
      </c>
      <c r="F659" s="360" t="s">
        <v>10</v>
      </c>
      <c r="G659" s="352" t="s">
        <v>23</v>
      </c>
      <c r="H659" s="364"/>
      <c r="I659" s="369"/>
      <c r="J659" s="370"/>
      <c r="K659" s="371"/>
      <c r="L659" s="375">
        <f t="shared" ref="L659" si="412">IF(AND(I659="△",AU659="●"),2+ROUNDDOWN(($K$246-100)/100,0)*2,0)</f>
        <v>0</v>
      </c>
      <c r="M659" s="376"/>
      <c r="N659" s="376"/>
      <c r="O659" s="376"/>
      <c r="P659" s="376"/>
      <c r="Q659" s="377"/>
      <c r="R659" s="366"/>
      <c r="S659" s="367"/>
      <c r="T659" s="378"/>
      <c r="U659" s="381">
        <f t="shared" ref="U659" si="413">IF(R659="①",$AL$198,IF(R659="②",$AL$229,0))</f>
        <v>0</v>
      </c>
      <c r="V659" s="382"/>
      <c r="W659" s="383"/>
      <c r="X659" s="348">
        <f t="shared" ref="X659" si="414">IF(I659="○",L659,ROUNDUP(L659*U659,1))</f>
        <v>0</v>
      </c>
      <c r="Y659" s="349"/>
      <c r="Z659" s="349"/>
      <c r="AA659" s="349"/>
      <c r="AB659" s="349"/>
      <c r="AC659" s="350"/>
      <c r="AD659" s="98"/>
      <c r="AU659" s="346" t="str">
        <f t="shared" ref="AU659" si="415">IF(OR(I659="×",AU663="×"),"×","●")</f>
        <v>●</v>
      </c>
      <c r="AV659" s="346">
        <f t="shared" ref="AV659" si="416">IF(AU659="●",IF(I659="定","-",I659),"-")</f>
        <v>0</v>
      </c>
    </row>
    <row r="660" spans="3:48" ht="10.9" customHeight="1">
      <c r="C660" s="352"/>
      <c r="D660" s="355"/>
      <c r="E660" s="358"/>
      <c r="F660" s="361"/>
      <c r="G660" s="352"/>
      <c r="H660" s="364"/>
      <c r="I660" s="369"/>
      <c r="J660" s="370"/>
      <c r="K660" s="371"/>
      <c r="L660" s="375"/>
      <c r="M660" s="376"/>
      <c r="N660" s="376"/>
      <c r="O660" s="376"/>
      <c r="P660" s="376"/>
      <c r="Q660" s="377"/>
      <c r="R660" s="369"/>
      <c r="S660" s="370"/>
      <c r="T660" s="379"/>
      <c r="U660" s="384"/>
      <c r="V660" s="385"/>
      <c r="W660" s="386"/>
      <c r="X660" s="348"/>
      <c r="Y660" s="349"/>
      <c r="Z660" s="349"/>
      <c r="AA660" s="349"/>
      <c r="AB660" s="349"/>
      <c r="AC660" s="350"/>
      <c r="AD660" s="98"/>
      <c r="AU660" s="346"/>
      <c r="AV660" s="346"/>
    </row>
    <row r="661" spans="3:48" ht="10.9" customHeight="1">
      <c r="C661" s="352"/>
      <c r="D661" s="355"/>
      <c r="E661" s="358"/>
      <c r="F661" s="361"/>
      <c r="G661" s="352"/>
      <c r="H661" s="364"/>
      <c r="I661" s="369"/>
      <c r="J661" s="370"/>
      <c r="K661" s="371"/>
      <c r="L661" s="375"/>
      <c r="M661" s="376"/>
      <c r="N661" s="376"/>
      <c r="O661" s="376"/>
      <c r="P661" s="376"/>
      <c r="Q661" s="377"/>
      <c r="R661" s="369"/>
      <c r="S661" s="370"/>
      <c r="T661" s="379"/>
      <c r="U661" s="384"/>
      <c r="V661" s="385"/>
      <c r="W661" s="386"/>
      <c r="X661" s="348"/>
      <c r="Y661" s="349"/>
      <c r="Z661" s="349"/>
      <c r="AA661" s="349"/>
      <c r="AB661" s="349"/>
      <c r="AC661" s="350"/>
      <c r="AD661" s="98"/>
      <c r="AU661" s="346"/>
      <c r="AV661" s="346"/>
    </row>
    <row r="662" spans="3:48" ht="10.9" customHeight="1">
      <c r="C662" s="353"/>
      <c r="D662" s="356"/>
      <c r="E662" s="359"/>
      <c r="F662" s="362"/>
      <c r="G662" s="353"/>
      <c r="H662" s="365"/>
      <c r="I662" s="372"/>
      <c r="J662" s="373"/>
      <c r="K662" s="374"/>
      <c r="L662" s="375"/>
      <c r="M662" s="376"/>
      <c r="N662" s="376"/>
      <c r="O662" s="376"/>
      <c r="P662" s="376"/>
      <c r="Q662" s="377"/>
      <c r="R662" s="372"/>
      <c r="S662" s="373"/>
      <c r="T662" s="380"/>
      <c r="U662" s="387"/>
      <c r="V662" s="388"/>
      <c r="W662" s="389"/>
      <c r="X662" s="348"/>
      <c r="Y662" s="349"/>
      <c r="Z662" s="349"/>
      <c r="AA662" s="349"/>
      <c r="AB662" s="349"/>
      <c r="AC662" s="350"/>
      <c r="AD662" s="98"/>
      <c r="AU662" s="346"/>
      <c r="AV662" s="346"/>
    </row>
    <row r="663" spans="3:48" ht="10.9" customHeight="1">
      <c r="C663" s="351">
        <v>7</v>
      </c>
      <c r="D663" s="354" t="s">
        <v>9</v>
      </c>
      <c r="E663" s="357">
        <v>27</v>
      </c>
      <c r="F663" s="360" t="s">
        <v>10</v>
      </c>
      <c r="G663" s="351" t="s">
        <v>24</v>
      </c>
      <c r="H663" s="363"/>
      <c r="I663" s="366"/>
      <c r="J663" s="367"/>
      <c r="K663" s="368"/>
      <c r="L663" s="375">
        <f t="shared" ref="L663" si="417">IF(AND(I663="△",AU663="●"),2+ROUNDDOWN(($K$246-100)/100,0)*2,0)</f>
        <v>0</v>
      </c>
      <c r="M663" s="376"/>
      <c r="N663" s="376"/>
      <c r="O663" s="376"/>
      <c r="P663" s="376"/>
      <c r="Q663" s="377"/>
      <c r="R663" s="366"/>
      <c r="S663" s="367"/>
      <c r="T663" s="378"/>
      <c r="U663" s="381">
        <f t="shared" ref="U663" si="418">IF(R663="①",$AL$198,IF(R663="②",$AL$229,0))</f>
        <v>0</v>
      </c>
      <c r="V663" s="382"/>
      <c r="W663" s="383"/>
      <c r="X663" s="348">
        <f t="shared" ref="X663" si="419">IF(I663="○",L663,ROUNDUP(L663*U663,1))</f>
        <v>0</v>
      </c>
      <c r="Y663" s="349"/>
      <c r="Z663" s="349"/>
      <c r="AA663" s="349"/>
      <c r="AB663" s="349"/>
      <c r="AC663" s="350"/>
      <c r="AD663" s="98"/>
      <c r="AU663" s="346" t="str">
        <f t="shared" ref="AU663" si="420">IF(OR(I663="×",AU667="×"),"×","●")</f>
        <v>●</v>
      </c>
      <c r="AV663" s="346">
        <f t="shared" ref="AV663" si="421">IF(AU663="●",IF(I663="定","-",I663),"-")</f>
        <v>0</v>
      </c>
    </row>
    <row r="664" spans="3:48" ht="10.9" customHeight="1">
      <c r="C664" s="352"/>
      <c r="D664" s="355"/>
      <c r="E664" s="358"/>
      <c r="F664" s="361"/>
      <c r="G664" s="352"/>
      <c r="H664" s="364"/>
      <c r="I664" s="369"/>
      <c r="J664" s="370"/>
      <c r="K664" s="371"/>
      <c r="L664" s="375"/>
      <c r="M664" s="376"/>
      <c r="N664" s="376"/>
      <c r="O664" s="376"/>
      <c r="P664" s="376"/>
      <c r="Q664" s="377"/>
      <c r="R664" s="369"/>
      <c r="S664" s="370"/>
      <c r="T664" s="379"/>
      <c r="U664" s="384"/>
      <c r="V664" s="385"/>
      <c r="W664" s="386"/>
      <c r="X664" s="348"/>
      <c r="Y664" s="349"/>
      <c r="Z664" s="349"/>
      <c r="AA664" s="349"/>
      <c r="AB664" s="349"/>
      <c r="AC664" s="350"/>
      <c r="AD664" s="98"/>
      <c r="AU664" s="346"/>
      <c r="AV664" s="346"/>
    </row>
    <row r="665" spans="3:48" ht="10.9" customHeight="1">
      <c r="C665" s="352"/>
      <c r="D665" s="355"/>
      <c r="E665" s="358"/>
      <c r="F665" s="361"/>
      <c r="G665" s="352"/>
      <c r="H665" s="364"/>
      <c r="I665" s="369"/>
      <c r="J665" s="370"/>
      <c r="K665" s="371"/>
      <c r="L665" s="375"/>
      <c r="M665" s="376"/>
      <c r="N665" s="376"/>
      <c r="O665" s="376"/>
      <c r="P665" s="376"/>
      <c r="Q665" s="377"/>
      <c r="R665" s="369"/>
      <c r="S665" s="370"/>
      <c r="T665" s="379"/>
      <c r="U665" s="384"/>
      <c r="V665" s="385"/>
      <c r="W665" s="386"/>
      <c r="X665" s="348"/>
      <c r="Y665" s="349"/>
      <c r="Z665" s="349"/>
      <c r="AA665" s="349"/>
      <c r="AB665" s="349"/>
      <c r="AC665" s="350"/>
      <c r="AD665" s="98"/>
      <c r="AU665" s="346"/>
      <c r="AV665" s="346"/>
    </row>
    <row r="666" spans="3:48" ht="10.9" customHeight="1">
      <c r="C666" s="353"/>
      <c r="D666" s="356"/>
      <c r="E666" s="359"/>
      <c r="F666" s="362"/>
      <c r="G666" s="353"/>
      <c r="H666" s="365"/>
      <c r="I666" s="372"/>
      <c r="J666" s="373"/>
      <c r="K666" s="374"/>
      <c r="L666" s="375"/>
      <c r="M666" s="376"/>
      <c r="N666" s="376"/>
      <c r="O666" s="376"/>
      <c r="P666" s="376"/>
      <c r="Q666" s="377"/>
      <c r="R666" s="372"/>
      <c r="S666" s="373"/>
      <c r="T666" s="380"/>
      <c r="U666" s="387"/>
      <c r="V666" s="388"/>
      <c r="W666" s="389"/>
      <c r="X666" s="348"/>
      <c r="Y666" s="349"/>
      <c r="Z666" s="349"/>
      <c r="AA666" s="349"/>
      <c r="AB666" s="349"/>
      <c r="AC666" s="350"/>
      <c r="AD666" s="98"/>
      <c r="AU666" s="346"/>
      <c r="AV666" s="346"/>
    </row>
    <row r="667" spans="3:48" ht="10.9" customHeight="1">
      <c r="C667" s="351">
        <v>7</v>
      </c>
      <c r="D667" s="354" t="s">
        <v>9</v>
      </c>
      <c r="E667" s="357">
        <v>28</v>
      </c>
      <c r="F667" s="360" t="s">
        <v>10</v>
      </c>
      <c r="G667" s="351" t="s">
        <v>25</v>
      </c>
      <c r="H667" s="363"/>
      <c r="I667" s="366"/>
      <c r="J667" s="367"/>
      <c r="K667" s="368"/>
      <c r="L667" s="375">
        <f t="shared" ref="L667" si="422">IF(AND(I667="△",AU667="●"),2+ROUNDDOWN(($K$246-100)/100,0)*2,0)</f>
        <v>0</v>
      </c>
      <c r="M667" s="376"/>
      <c r="N667" s="376"/>
      <c r="O667" s="376"/>
      <c r="P667" s="376"/>
      <c r="Q667" s="377"/>
      <c r="R667" s="366"/>
      <c r="S667" s="367"/>
      <c r="T667" s="378"/>
      <c r="U667" s="381">
        <f t="shared" ref="U667" si="423">IF(R667="①",$AL$198,IF(R667="②",$AL$229,0))</f>
        <v>0</v>
      </c>
      <c r="V667" s="382"/>
      <c r="W667" s="383"/>
      <c r="X667" s="348">
        <f t="shared" ref="X667" si="424">IF(I667="○",L667,ROUNDUP(L667*U667,1))</f>
        <v>0</v>
      </c>
      <c r="Y667" s="349"/>
      <c r="Z667" s="349"/>
      <c r="AA667" s="349"/>
      <c r="AB667" s="349"/>
      <c r="AC667" s="350"/>
      <c r="AD667" s="98"/>
      <c r="AU667" s="346" t="str">
        <f t="shared" ref="AU667" si="425">IF(OR(I667="×",AU671="×"),"×","●")</f>
        <v>●</v>
      </c>
      <c r="AV667" s="346">
        <f t="shared" ref="AV667" si="426">IF(AU667="●",IF(I667="定","-",I667),"-")</f>
        <v>0</v>
      </c>
    </row>
    <row r="668" spans="3:48" ht="10.9" customHeight="1">
      <c r="C668" s="352"/>
      <c r="D668" s="355"/>
      <c r="E668" s="358"/>
      <c r="F668" s="361"/>
      <c r="G668" s="352"/>
      <c r="H668" s="364"/>
      <c r="I668" s="369"/>
      <c r="J668" s="370"/>
      <c r="K668" s="371"/>
      <c r="L668" s="375"/>
      <c r="M668" s="376"/>
      <c r="N668" s="376"/>
      <c r="O668" s="376"/>
      <c r="P668" s="376"/>
      <c r="Q668" s="377"/>
      <c r="R668" s="369"/>
      <c r="S668" s="370"/>
      <c r="T668" s="379"/>
      <c r="U668" s="384"/>
      <c r="V668" s="385"/>
      <c r="W668" s="386"/>
      <c r="X668" s="348"/>
      <c r="Y668" s="349"/>
      <c r="Z668" s="349"/>
      <c r="AA668" s="349"/>
      <c r="AB668" s="349"/>
      <c r="AC668" s="350"/>
      <c r="AD668" s="98"/>
      <c r="AU668" s="346"/>
      <c r="AV668" s="346"/>
    </row>
    <row r="669" spans="3:48" ht="10.9" customHeight="1">
      <c r="C669" s="352"/>
      <c r="D669" s="355"/>
      <c r="E669" s="358"/>
      <c r="F669" s="361"/>
      <c r="G669" s="352"/>
      <c r="H669" s="364"/>
      <c r="I669" s="369"/>
      <c r="J669" s="370"/>
      <c r="K669" s="371"/>
      <c r="L669" s="375"/>
      <c r="M669" s="376"/>
      <c r="N669" s="376"/>
      <c r="O669" s="376"/>
      <c r="P669" s="376"/>
      <c r="Q669" s="377"/>
      <c r="R669" s="369"/>
      <c r="S669" s="370"/>
      <c r="T669" s="379"/>
      <c r="U669" s="384"/>
      <c r="V669" s="385"/>
      <c r="W669" s="386"/>
      <c r="X669" s="348"/>
      <c r="Y669" s="349"/>
      <c r="Z669" s="349"/>
      <c r="AA669" s="349"/>
      <c r="AB669" s="349"/>
      <c r="AC669" s="350"/>
      <c r="AD669" s="98"/>
      <c r="AU669" s="346"/>
      <c r="AV669" s="346"/>
    </row>
    <row r="670" spans="3:48" ht="10.9" customHeight="1">
      <c r="C670" s="353"/>
      <c r="D670" s="356"/>
      <c r="E670" s="359"/>
      <c r="F670" s="362"/>
      <c r="G670" s="353"/>
      <c r="H670" s="365"/>
      <c r="I670" s="372"/>
      <c r="J670" s="373"/>
      <c r="K670" s="374"/>
      <c r="L670" s="375"/>
      <c r="M670" s="376"/>
      <c r="N670" s="376"/>
      <c r="O670" s="376"/>
      <c r="P670" s="376"/>
      <c r="Q670" s="377"/>
      <c r="R670" s="372"/>
      <c r="S670" s="373"/>
      <c r="T670" s="380"/>
      <c r="U670" s="387"/>
      <c r="V670" s="388"/>
      <c r="W670" s="389"/>
      <c r="X670" s="348"/>
      <c r="Y670" s="349"/>
      <c r="Z670" s="349"/>
      <c r="AA670" s="349"/>
      <c r="AB670" s="349"/>
      <c r="AC670" s="350"/>
      <c r="AD670" s="98"/>
      <c r="AU670" s="346"/>
      <c r="AV670" s="346"/>
    </row>
    <row r="671" spans="3:48" ht="10.9" customHeight="1">
      <c r="C671" s="351">
        <v>7</v>
      </c>
      <c r="D671" s="354" t="s">
        <v>9</v>
      </c>
      <c r="E671" s="357">
        <v>29</v>
      </c>
      <c r="F671" s="360" t="s">
        <v>10</v>
      </c>
      <c r="G671" s="351" t="s">
        <v>19</v>
      </c>
      <c r="H671" s="363"/>
      <c r="I671" s="366"/>
      <c r="J671" s="367"/>
      <c r="K671" s="368"/>
      <c r="L671" s="375">
        <f t="shared" ref="L671" si="427">IF(AND(I671="△",AU671="●"),2+ROUNDDOWN(($K$246-100)/100,0)*2,0)</f>
        <v>0</v>
      </c>
      <c r="M671" s="376"/>
      <c r="N671" s="376"/>
      <c r="O671" s="376"/>
      <c r="P671" s="376"/>
      <c r="Q671" s="377"/>
      <c r="R671" s="366"/>
      <c r="S671" s="367"/>
      <c r="T671" s="378"/>
      <c r="U671" s="381">
        <f t="shared" ref="U671" si="428">IF(R671="①",$AL$198,IF(R671="②",$AL$229,0))</f>
        <v>0</v>
      </c>
      <c r="V671" s="382"/>
      <c r="W671" s="383"/>
      <c r="X671" s="348">
        <f t="shared" ref="X671" si="429">IF(I671="○",L671,ROUNDUP(L671*U671,1))</f>
        <v>0</v>
      </c>
      <c r="Y671" s="349"/>
      <c r="Z671" s="349"/>
      <c r="AA671" s="349"/>
      <c r="AB671" s="349"/>
      <c r="AC671" s="350"/>
      <c r="AD671" s="98"/>
      <c r="AU671" s="346" t="str">
        <f t="shared" ref="AU671" si="430">IF(OR(I671="×",AU675="×"),"×","●")</f>
        <v>●</v>
      </c>
      <c r="AV671" s="346">
        <f t="shared" ref="AV671" si="431">IF(AU671="●",IF(I671="定","-",I671),"-")</f>
        <v>0</v>
      </c>
    </row>
    <row r="672" spans="3:48" ht="10.9" customHeight="1">
      <c r="C672" s="352"/>
      <c r="D672" s="355"/>
      <c r="E672" s="358"/>
      <c r="F672" s="361"/>
      <c r="G672" s="352"/>
      <c r="H672" s="364"/>
      <c r="I672" s="369"/>
      <c r="J672" s="370"/>
      <c r="K672" s="371"/>
      <c r="L672" s="375"/>
      <c r="M672" s="376"/>
      <c r="N672" s="376"/>
      <c r="O672" s="376"/>
      <c r="P672" s="376"/>
      <c r="Q672" s="377"/>
      <c r="R672" s="369"/>
      <c r="S672" s="370"/>
      <c r="T672" s="379"/>
      <c r="U672" s="384"/>
      <c r="V672" s="385"/>
      <c r="W672" s="386"/>
      <c r="X672" s="348"/>
      <c r="Y672" s="349"/>
      <c r="Z672" s="349"/>
      <c r="AA672" s="349"/>
      <c r="AB672" s="349"/>
      <c r="AC672" s="350"/>
      <c r="AD672" s="98"/>
      <c r="AU672" s="346"/>
      <c r="AV672" s="346"/>
    </row>
    <row r="673" spans="3:48" ht="10.9" customHeight="1">
      <c r="C673" s="352"/>
      <c r="D673" s="355"/>
      <c r="E673" s="358"/>
      <c r="F673" s="361"/>
      <c r="G673" s="352"/>
      <c r="H673" s="364"/>
      <c r="I673" s="369"/>
      <c r="J673" s="370"/>
      <c r="K673" s="371"/>
      <c r="L673" s="375"/>
      <c r="M673" s="376"/>
      <c r="N673" s="376"/>
      <c r="O673" s="376"/>
      <c r="P673" s="376"/>
      <c r="Q673" s="377"/>
      <c r="R673" s="369"/>
      <c r="S673" s="370"/>
      <c r="T673" s="379"/>
      <c r="U673" s="384"/>
      <c r="V673" s="385"/>
      <c r="W673" s="386"/>
      <c r="X673" s="348"/>
      <c r="Y673" s="349"/>
      <c r="Z673" s="349"/>
      <c r="AA673" s="349"/>
      <c r="AB673" s="349"/>
      <c r="AC673" s="350"/>
      <c r="AD673" s="98"/>
      <c r="AU673" s="346"/>
      <c r="AV673" s="346"/>
    </row>
    <row r="674" spans="3:48" ht="10.9" customHeight="1">
      <c r="C674" s="353"/>
      <c r="D674" s="356"/>
      <c r="E674" s="359"/>
      <c r="F674" s="362"/>
      <c r="G674" s="353"/>
      <c r="H674" s="365"/>
      <c r="I674" s="372"/>
      <c r="J674" s="373"/>
      <c r="K674" s="374"/>
      <c r="L674" s="375"/>
      <c r="M674" s="376"/>
      <c r="N674" s="376"/>
      <c r="O674" s="376"/>
      <c r="P674" s="376"/>
      <c r="Q674" s="377"/>
      <c r="R674" s="372"/>
      <c r="S674" s="373"/>
      <c r="T674" s="380"/>
      <c r="U674" s="387"/>
      <c r="V674" s="388"/>
      <c r="W674" s="389"/>
      <c r="X674" s="348"/>
      <c r="Y674" s="349"/>
      <c r="Z674" s="349"/>
      <c r="AA674" s="349"/>
      <c r="AB674" s="349"/>
      <c r="AC674" s="350"/>
      <c r="AD674" s="98"/>
      <c r="AU674" s="346"/>
      <c r="AV674" s="346"/>
    </row>
    <row r="675" spans="3:48" ht="10.9" customHeight="1">
      <c r="C675" s="351">
        <v>7</v>
      </c>
      <c r="D675" s="354" t="s">
        <v>9</v>
      </c>
      <c r="E675" s="357">
        <v>30</v>
      </c>
      <c r="F675" s="360" t="s">
        <v>10</v>
      </c>
      <c r="G675" s="351" t="s">
        <v>20</v>
      </c>
      <c r="H675" s="363"/>
      <c r="I675" s="366"/>
      <c r="J675" s="367"/>
      <c r="K675" s="368"/>
      <c r="L675" s="375">
        <f t="shared" ref="L675" si="432">IF(AND(I675="△",AU675="●"),2+ROUNDDOWN(($K$246-100)/100,0)*2,0)</f>
        <v>0</v>
      </c>
      <c r="M675" s="376"/>
      <c r="N675" s="376"/>
      <c r="O675" s="376"/>
      <c r="P675" s="376"/>
      <c r="Q675" s="377"/>
      <c r="R675" s="366"/>
      <c r="S675" s="367"/>
      <c r="T675" s="378"/>
      <c r="U675" s="381">
        <f t="shared" ref="U675" si="433">IF(R675="①",$AL$198,IF(R675="②",$AL$229,0))</f>
        <v>0</v>
      </c>
      <c r="V675" s="382"/>
      <c r="W675" s="383"/>
      <c r="X675" s="348">
        <f t="shared" ref="X675" si="434">IF(I675="○",L675,ROUNDUP(L675*U675,1))</f>
        <v>0</v>
      </c>
      <c r="Y675" s="349"/>
      <c r="Z675" s="349"/>
      <c r="AA675" s="349"/>
      <c r="AB675" s="349"/>
      <c r="AC675" s="350"/>
      <c r="AD675" s="98"/>
      <c r="AU675" s="346" t="str">
        <f t="shared" ref="AU675" si="435">IF(OR(I675="×",AU679="×"),"×","●")</f>
        <v>●</v>
      </c>
      <c r="AV675" s="346">
        <f t="shared" ref="AV675" si="436">IF(AU675="●",IF(I675="定","-",I675),"-")</f>
        <v>0</v>
      </c>
    </row>
    <row r="676" spans="3:48" ht="10.9" customHeight="1">
      <c r="C676" s="352"/>
      <c r="D676" s="355"/>
      <c r="E676" s="358"/>
      <c r="F676" s="361"/>
      <c r="G676" s="352"/>
      <c r="H676" s="364"/>
      <c r="I676" s="369"/>
      <c r="J676" s="370"/>
      <c r="K676" s="371"/>
      <c r="L676" s="375"/>
      <c r="M676" s="376"/>
      <c r="N676" s="376"/>
      <c r="O676" s="376"/>
      <c r="P676" s="376"/>
      <c r="Q676" s="377"/>
      <c r="R676" s="369"/>
      <c r="S676" s="370"/>
      <c r="T676" s="379"/>
      <c r="U676" s="384"/>
      <c r="V676" s="385"/>
      <c r="W676" s="386"/>
      <c r="X676" s="348"/>
      <c r="Y676" s="349"/>
      <c r="Z676" s="349"/>
      <c r="AA676" s="349"/>
      <c r="AB676" s="349"/>
      <c r="AC676" s="350"/>
      <c r="AD676" s="98"/>
      <c r="AU676" s="346"/>
      <c r="AV676" s="346"/>
    </row>
    <row r="677" spans="3:48" ht="10.9" customHeight="1">
      <c r="C677" s="352"/>
      <c r="D677" s="355"/>
      <c r="E677" s="358"/>
      <c r="F677" s="361"/>
      <c r="G677" s="352"/>
      <c r="H677" s="364"/>
      <c r="I677" s="369"/>
      <c r="J677" s="370"/>
      <c r="K677" s="371"/>
      <c r="L677" s="375"/>
      <c r="M677" s="376"/>
      <c r="N677" s="376"/>
      <c r="O677" s="376"/>
      <c r="P677" s="376"/>
      <c r="Q677" s="377"/>
      <c r="R677" s="369"/>
      <c r="S677" s="370"/>
      <c r="T677" s="379"/>
      <c r="U677" s="384"/>
      <c r="V677" s="385"/>
      <c r="W677" s="386"/>
      <c r="X677" s="348"/>
      <c r="Y677" s="349"/>
      <c r="Z677" s="349"/>
      <c r="AA677" s="349"/>
      <c r="AB677" s="349"/>
      <c r="AC677" s="350"/>
      <c r="AD677" s="98"/>
      <c r="AU677" s="346"/>
      <c r="AV677" s="346"/>
    </row>
    <row r="678" spans="3:48" ht="10.9" customHeight="1">
      <c r="C678" s="353"/>
      <c r="D678" s="356"/>
      <c r="E678" s="359"/>
      <c r="F678" s="362"/>
      <c r="G678" s="353"/>
      <c r="H678" s="365"/>
      <c r="I678" s="372"/>
      <c r="J678" s="373"/>
      <c r="K678" s="374"/>
      <c r="L678" s="375"/>
      <c r="M678" s="376"/>
      <c r="N678" s="376"/>
      <c r="O678" s="376"/>
      <c r="P678" s="376"/>
      <c r="Q678" s="377"/>
      <c r="R678" s="372"/>
      <c r="S678" s="373"/>
      <c r="T678" s="380"/>
      <c r="U678" s="387"/>
      <c r="V678" s="388"/>
      <c r="W678" s="389"/>
      <c r="X678" s="348"/>
      <c r="Y678" s="349"/>
      <c r="Z678" s="349"/>
      <c r="AA678" s="349"/>
      <c r="AB678" s="349"/>
      <c r="AC678" s="350"/>
      <c r="AD678" s="98"/>
      <c r="AU678" s="346"/>
      <c r="AV678" s="346"/>
    </row>
    <row r="679" spans="3:48" ht="10.9" customHeight="1">
      <c r="C679" s="351">
        <v>7</v>
      </c>
      <c r="D679" s="354" t="s">
        <v>9</v>
      </c>
      <c r="E679" s="357">
        <v>31</v>
      </c>
      <c r="F679" s="360" t="s">
        <v>10</v>
      </c>
      <c r="G679" s="351" t="s">
        <v>21</v>
      </c>
      <c r="H679" s="363"/>
      <c r="I679" s="366"/>
      <c r="J679" s="367"/>
      <c r="K679" s="368"/>
      <c r="L679" s="375">
        <f t="shared" ref="L679" si="437">IF(AND(I679="△",AU679="●"),2+ROUNDDOWN(($K$246-100)/100,0)*2,0)</f>
        <v>0</v>
      </c>
      <c r="M679" s="376"/>
      <c r="N679" s="376"/>
      <c r="O679" s="376"/>
      <c r="P679" s="376"/>
      <c r="Q679" s="377"/>
      <c r="R679" s="366"/>
      <c r="S679" s="367"/>
      <c r="T679" s="378"/>
      <c r="U679" s="381">
        <f t="shared" ref="U679" si="438">IF(R679="①",$AL$198,IF(R679="②",$AL$229,0))</f>
        <v>0</v>
      </c>
      <c r="V679" s="382"/>
      <c r="W679" s="383"/>
      <c r="X679" s="348">
        <f t="shared" ref="X679" si="439">IF(I679="○",L679,ROUNDUP(L679*U679,1))</f>
        <v>0</v>
      </c>
      <c r="Y679" s="349"/>
      <c r="Z679" s="349"/>
      <c r="AA679" s="349"/>
      <c r="AB679" s="349"/>
      <c r="AC679" s="350"/>
      <c r="AD679" s="98"/>
      <c r="AU679" s="346" t="str">
        <f>IF(I679="×","×","●")</f>
        <v>●</v>
      </c>
      <c r="AV679" s="346">
        <f t="shared" ref="AV679" si="440">IF(AU679="●",IF(I679="定","-",I679),"-")</f>
        <v>0</v>
      </c>
    </row>
    <row r="680" spans="3:48" ht="10.9" customHeight="1">
      <c r="C680" s="352"/>
      <c r="D680" s="355"/>
      <c r="E680" s="358"/>
      <c r="F680" s="361"/>
      <c r="G680" s="352"/>
      <c r="H680" s="364"/>
      <c r="I680" s="369"/>
      <c r="J680" s="370"/>
      <c r="K680" s="371"/>
      <c r="L680" s="375"/>
      <c r="M680" s="376"/>
      <c r="N680" s="376"/>
      <c r="O680" s="376"/>
      <c r="P680" s="376"/>
      <c r="Q680" s="377"/>
      <c r="R680" s="369"/>
      <c r="S680" s="370"/>
      <c r="T680" s="379"/>
      <c r="U680" s="384"/>
      <c r="V680" s="385"/>
      <c r="W680" s="386"/>
      <c r="X680" s="348"/>
      <c r="Y680" s="349"/>
      <c r="Z680" s="349"/>
      <c r="AA680" s="349"/>
      <c r="AB680" s="349"/>
      <c r="AC680" s="350"/>
      <c r="AD680" s="98"/>
      <c r="AU680" s="346"/>
      <c r="AV680" s="346"/>
    </row>
    <row r="681" spans="3:48" ht="10.9" customHeight="1">
      <c r="C681" s="352"/>
      <c r="D681" s="355"/>
      <c r="E681" s="358"/>
      <c r="F681" s="361"/>
      <c r="G681" s="352"/>
      <c r="H681" s="364"/>
      <c r="I681" s="369"/>
      <c r="J681" s="370"/>
      <c r="K681" s="371"/>
      <c r="L681" s="375"/>
      <c r="M681" s="376"/>
      <c r="N681" s="376"/>
      <c r="O681" s="376"/>
      <c r="P681" s="376"/>
      <c r="Q681" s="377"/>
      <c r="R681" s="369"/>
      <c r="S681" s="370"/>
      <c r="T681" s="379"/>
      <c r="U681" s="384"/>
      <c r="V681" s="385"/>
      <c r="W681" s="386"/>
      <c r="X681" s="348"/>
      <c r="Y681" s="349"/>
      <c r="Z681" s="349"/>
      <c r="AA681" s="349"/>
      <c r="AB681" s="349"/>
      <c r="AC681" s="350"/>
      <c r="AD681" s="98"/>
      <c r="AU681" s="346"/>
      <c r="AV681" s="346"/>
    </row>
    <row r="682" spans="3:48" ht="10.9" customHeight="1" thickBot="1">
      <c r="C682" s="397"/>
      <c r="D682" s="399"/>
      <c r="E682" s="401"/>
      <c r="F682" s="403"/>
      <c r="G682" s="397"/>
      <c r="H682" s="405"/>
      <c r="I682" s="409"/>
      <c r="J682" s="410"/>
      <c r="K682" s="411"/>
      <c r="L682" s="415"/>
      <c r="M682" s="416"/>
      <c r="N682" s="416"/>
      <c r="O682" s="416"/>
      <c r="P682" s="416"/>
      <c r="Q682" s="417"/>
      <c r="R682" s="409"/>
      <c r="S682" s="410"/>
      <c r="T682" s="419"/>
      <c r="U682" s="423"/>
      <c r="V682" s="424"/>
      <c r="W682" s="425"/>
      <c r="X682" s="393"/>
      <c r="Y682" s="394"/>
      <c r="Z682" s="394"/>
      <c r="AA682" s="394"/>
      <c r="AB682" s="394"/>
      <c r="AC682" s="395"/>
      <c r="AD682" s="98"/>
      <c r="AU682" s="347"/>
      <c r="AV682" s="347"/>
    </row>
    <row r="683" spans="3:48" ht="10.9" customHeight="1" thickTop="1">
      <c r="C683" s="396">
        <v>8</v>
      </c>
      <c r="D683" s="398" t="s">
        <v>9</v>
      </c>
      <c r="E683" s="400">
        <v>1</v>
      </c>
      <c r="F683" s="402" t="s">
        <v>10</v>
      </c>
      <c r="G683" s="396" t="s">
        <v>22</v>
      </c>
      <c r="H683" s="404"/>
      <c r="I683" s="406"/>
      <c r="J683" s="407"/>
      <c r="K683" s="408"/>
      <c r="L683" s="412">
        <f t="shared" ref="L683" si="441">IF(AND(I683="△",AU683="●"),2+ROUNDDOWN(($K$246-100)/100,0)*2,0)</f>
        <v>0</v>
      </c>
      <c r="M683" s="413"/>
      <c r="N683" s="413"/>
      <c r="O683" s="413"/>
      <c r="P683" s="413"/>
      <c r="Q683" s="414"/>
      <c r="R683" s="406"/>
      <c r="S683" s="407"/>
      <c r="T683" s="418"/>
      <c r="U683" s="420">
        <f t="shared" ref="U683" si="442">IF(R683="①",$AL$198,IF(R683="②",$AL$229,0))</f>
        <v>0</v>
      </c>
      <c r="V683" s="421"/>
      <c r="W683" s="422"/>
      <c r="X683" s="426">
        <f t="shared" ref="X683" si="443">IF(I683="○",L683,ROUNDUP(L683*U683,1))</f>
        <v>0</v>
      </c>
      <c r="Y683" s="427"/>
      <c r="Z683" s="427"/>
      <c r="AA683" s="427"/>
      <c r="AB683" s="427"/>
      <c r="AC683" s="428"/>
      <c r="AD683" s="98"/>
      <c r="AU683" s="429" t="str">
        <f>IF(I683="×","×","●")</f>
        <v>●</v>
      </c>
      <c r="AV683" s="429">
        <f t="shared" ref="AV683" si="444">IF(AU683="●",IF(I683="定","-",I683),"-")</f>
        <v>0</v>
      </c>
    </row>
    <row r="684" spans="3:48" ht="10.9" customHeight="1">
      <c r="C684" s="352"/>
      <c r="D684" s="355"/>
      <c r="E684" s="358"/>
      <c r="F684" s="361"/>
      <c r="G684" s="352"/>
      <c r="H684" s="364"/>
      <c r="I684" s="369"/>
      <c r="J684" s="370"/>
      <c r="K684" s="371"/>
      <c r="L684" s="375"/>
      <c r="M684" s="376"/>
      <c r="N684" s="376"/>
      <c r="O684" s="376"/>
      <c r="P684" s="376"/>
      <c r="Q684" s="377"/>
      <c r="R684" s="369"/>
      <c r="S684" s="370"/>
      <c r="T684" s="379"/>
      <c r="U684" s="384"/>
      <c r="V684" s="385"/>
      <c r="W684" s="386"/>
      <c r="X684" s="348"/>
      <c r="Y684" s="349"/>
      <c r="Z684" s="349"/>
      <c r="AA684" s="349"/>
      <c r="AB684" s="349"/>
      <c r="AC684" s="350"/>
      <c r="AD684" s="98"/>
      <c r="AU684" s="346"/>
      <c r="AV684" s="346"/>
    </row>
    <row r="685" spans="3:48" ht="10.9" customHeight="1">
      <c r="C685" s="352"/>
      <c r="D685" s="355"/>
      <c r="E685" s="358"/>
      <c r="F685" s="361"/>
      <c r="G685" s="352"/>
      <c r="H685" s="364"/>
      <c r="I685" s="369"/>
      <c r="J685" s="370"/>
      <c r="K685" s="371"/>
      <c r="L685" s="375"/>
      <c r="M685" s="376"/>
      <c r="N685" s="376"/>
      <c r="O685" s="376"/>
      <c r="P685" s="376"/>
      <c r="Q685" s="377"/>
      <c r="R685" s="369"/>
      <c r="S685" s="370"/>
      <c r="T685" s="379"/>
      <c r="U685" s="384"/>
      <c r="V685" s="385"/>
      <c r="W685" s="386"/>
      <c r="X685" s="348"/>
      <c r="Y685" s="349"/>
      <c r="Z685" s="349"/>
      <c r="AA685" s="349"/>
      <c r="AB685" s="349"/>
      <c r="AC685" s="350"/>
      <c r="AD685" s="98"/>
      <c r="AU685" s="346"/>
      <c r="AV685" s="346"/>
    </row>
    <row r="686" spans="3:48" ht="10.9" customHeight="1" thickBot="1">
      <c r="C686" s="397"/>
      <c r="D686" s="399"/>
      <c r="E686" s="401"/>
      <c r="F686" s="403"/>
      <c r="G686" s="397"/>
      <c r="H686" s="405"/>
      <c r="I686" s="409"/>
      <c r="J686" s="410"/>
      <c r="K686" s="411"/>
      <c r="L686" s="415"/>
      <c r="M686" s="416"/>
      <c r="N686" s="416"/>
      <c r="O686" s="416"/>
      <c r="P686" s="416"/>
      <c r="Q686" s="417"/>
      <c r="R686" s="409"/>
      <c r="S686" s="410"/>
      <c r="T686" s="419"/>
      <c r="U686" s="423"/>
      <c r="V686" s="424"/>
      <c r="W686" s="425"/>
      <c r="X686" s="393"/>
      <c r="Y686" s="394"/>
      <c r="Z686" s="394"/>
      <c r="AA686" s="394"/>
      <c r="AB686" s="394"/>
      <c r="AC686" s="395"/>
      <c r="AD686" s="98"/>
      <c r="AU686" s="347"/>
      <c r="AV686" s="347"/>
    </row>
    <row r="687" spans="3:48" ht="10.9" customHeight="1" thickTop="1">
      <c r="C687" s="352">
        <v>8</v>
      </c>
      <c r="D687" s="355" t="s">
        <v>9</v>
      </c>
      <c r="E687" s="358">
        <v>2</v>
      </c>
      <c r="F687" s="361" t="s">
        <v>10</v>
      </c>
      <c r="G687" s="352" t="s">
        <v>23</v>
      </c>
      <c r="H687" s="364"/>
      <c r="I687" s="369"/>
      <c r="J687" s="370"/>
      <c r="K687" s="371"/>
      <c r="L687" s="430">
        <f t="shared" ref="L687" si="445">IF(AND(I687="△",AU687="●"),2+ROUNDDOWN(($K$246-100)/100,0)*2,0)</f>
        <v>0</v>
      </c>
      <c r="M687" s="431"/>
      <c r="N687" s="431"/>
      <c r="O687" s="431"/>
      <c r="P687" s="431"/>
      <c r="Q687" s="432"/>
      <c r="R687" s="369"/>
      <c r="S687" s="370"/>
      <c r="T687" s="379"/>
      <c r="U687" s="384">
        <f t="shared" ref="U687" si="446">IF(R687="①",$AL$198,IF(R687="②",$AL$229,0))</f>
        <v>0</v>
      </c>
      <c r="V687" s="385"/>
      <c r="W687" s="386"/>
      <c r="X687" s="390">
        <f t="shared" ref="X687" si="447">IF(I687="○",L687,ROUNDUP(L687*U687,1))</f>
        <v>0</v>
      </c>
      <c r="Y687" s="391"/>
      <c r="Z687" s="391"/>
      <c r="AA687" s="391"/>
      <c r="AB687" s="391"/>
      <c r="AC687" s="392"/>
      <c r="AD687" s="98"/>
      <c r="AU687" s="346" t="str">
        <f t="shared" ref="AU687" si="448">IF(OR(I687="×",AU691="×"),"×","●")</f>
        <v>●</v>
      </c>
      <c r="AV687" s="346">
        <f t="shared" ref="AV687" si="449">IF(AU687="●",IF(I687="定","-",I687),"-")</f>
        <v>0</v>
      </c>
    </row>
    <row r="688" spans="3:48" ht="10.9" customHeight="1">
      <c r="C688" s="352"/>
      <c r="D688" s="355"/>
      <c r="E688" s="358"/>
      <c r="F688" s="361"/>
      <c r="G688" s="352"/>
      <c r="H688" s="364"/>
      <c r="I688" s="369"/>
      <c r="J688" s="370"/>
      <c r="K688" s="371"/>
      <c r="L688" s="375"/>
      <c r="M688" s="376"/>
      <c r="N688" s="376"/>
      <c r="O688" s="376"/>
      <c r="P688" s="376"/>
      <c r="Q688" s="377"/>
      <c r="R688" s="369"/>
      <c r="S688" s="370"/>
      <c r="T688" s="379"/>
      <c r="U688" s="384"/>
      <c r="V688" s="385"/>
      <c r="W688" s="386"/>
      <c r="X688" s="348"/>
      <c r="Y688" s="349"/>
      <c r="Z688" s="349"/>
      <c r="AA688" s="349"/>
      <c r="AB688" s="349"/>
      <c r="AC688" s="350"/>
      <c r="AD688" s="98"/>
      <c r="AU688" s="346"/>
      <c r="AV688" s="346"/>
    </row>
    <row r="689" spans="3:48" ht="10.9" customHeight="1">
      <c r="C689" s="352"/>
      <c r="D689" s="355"/>
      <c r="E689" s="358"/>
      <c r="F689" s="361"/>
      <c r="G689" s="352"/>
      <c r="H689" s="364"/>
      <c r="I689" s="369"/>
      <c r="J689" s="370"/>
      <c r="K689" s="371"/>
      <c r="L689" s="375"/>
      <c r="M689" s="376"/>
      <c r="N689" s="376"/>
      <c r="O689" s="376"/>
      <c r="P689" s="376"/>
      <c r="Q689" s="377"/>
      <c r="R689" s="369"/>
      <c r="S689" s="370"/>
      <c r="T689" s="379"/>
      <c r="U689" s="384"/>
      <c r="V689" s="385"/>
      <c r="W689" s="386"/>
      <c r="X689" s="348"/>
      <c r="Y689" s="349"/>
      <c r="Z689" s="349"/>
      <c r="AA689" s="349"/>
      <c r="AB689" s="349"/>
      <c r="AC689" s="350"/>
      <c r="AD689" s="98"/>
      <c r="AU689" s="346"/>
      <c r="AV689" s="346"/>
    </row>
    <row r="690" spans="3:48" ht="10.9" customHeight="1">
      <c r="C690" s="353"/>
      <c r="D690" s="356"/>
      <c r="E690" s="359"/>
      <c r="F690" s="362"/>
      <c r="G690" s="353"/>
      <c r="H690" s="365"/>
      <c r="I690" s="372"/>
      <c r="J690" s="373"/>
      <c r="K690" s="374"/>
      <c r="L690" s="375"/>
      <c r="M690" s="376"/>
      <c r="N690" s="376"/>
      <c r="O690" s="376"/>
      <c r="P690" s="376"/>
      <c r="Q690" s="377"/>
      <c r="R690" s="372"/>
      <c r="S690" s="373"/>
      <c r="T690" s="380"/>
      <c r="U690" s="387"/>
      <c r="V690" s="388"/>
      <c r="W690" s="389"/>
      <c r="X690" s="348"/>
      <c r="Y690" s="349"/>
      <c r="Z690" s="349"/>
      <c r="AA690" s="349"/>
      <c r="AB690" s="349"/>
      <c r="AC690" s="350"/>
      <c r="AD690" s="98"/>
      <c r="AU690" s="346"/>
      <c r="AV690" s="346"/>
    </row>
    <row r="691" spans="3:48" ht="10.9" customHeight="1">
      <c r="C691" s="351">
        <v>8</v>
      </c>
      <c r="D691" s="354" t="s">
        <v>9</v>
      </c>
      <c r="E691" s="357">
        <v>3</v>
      </c>
      <c r="F691" s="360" t="s">
        <v>10</v>
      </c>
      <c r="G691" s="351" t="s">
        <v>24</v>
      </c>
      <c r="H691" s="363"/>
      <c r="I691" s="366"/>
      <c r="J691" s="367"/>
      <c r="K691" s="368"/>
      <c r="L691" s="375">
        <f t="shared" ref="L691" si="450">IF(AND(I691="△",AU691="●"),2+ROUNDDOWN(($K$246-100)/100,0)*2,0)</f>
        <v>0</v>
      </c>
      <c r="M691" s="376"/>
      <c r="N691" s="376"/>
      <c r="O691" s="376"/>
      <c r="P691" s="376"/>
      <c r="Q691" s="377"/>
      <c r="R691" s="366"/>
      <c r="S691" s="367"/>
      <c r="T691" s="378"/>
      <c r="U691" s="381">
        <f t="shared" ref="U691" si="451">IF(R691="①",$AL$198,IF(R691="②",$AL$229,0))</f>
        <v>0</v>
      </c>
      <c r="V691" s="382"/>
      <c r="W691" s="383"/>
      <c r="X691" s="348">
        <f t="shared" ref="X691" si="452">IF(I691="○",L691,ROUNDUP(L691*U691,1))</f>
        <v>0</v>
      </c>
      <c r="Y691" s="349"/>
      <c r="Z691" s="349"/>
      <c r="AA691" s="349"/>
      <c r="AB691" s="349"/>
      <c r="AC691" s="350"/>
      <c r="AD691" s="98"/>
      <c r="AU691" s="346" t="str">
        <f t="shared" ref="AU691" si="453">IF(OR(I691="×",AU695="×"),"×","●")</f>
        <v>●</v>
      </c>
      <c r="AV691" s="346">
        <f t="shared" ref="AV691" si="454">IF(AU691="●",IF(I691="定","-",I691),"-")</f>
        <v>0</v>
      </c>
    </row>
    <row r="692" spans="3:48" ht="10.9" customHeight="1">
      <c r="C692" s="352"/>
      <c r="D692" s="355"/>
      <c r="E692" s="358"/>
      <c r="F692" s="361"/>
      <c r="G692" s="352"/>
      <c r="H692" s="364"/>
      <c r="I692" s="369"/>
      <c r="J692" s="370"/>
      <c r="K692" s="371"/>
      <c r="L692" s="375"/>
      <c r="M692" s="376"/>
      <c r="N692" s="376"/>
      <c r="O692" s="376"/>
      <c r="P692" s="376"/>
      <c r="Q692" s="377"/>
      <c r="R692" s="369"/>
      <c r="S692" s="370"/>
      <c r="T692" s="379"/>
      <c r="U692" s="384"/>
      <c r="V692" s="385"/>
      <c r="W692" s="386"/>
      <c r="X692" s="348"/>
      <c r="Y692" s="349"/>
      <c r="Z692" s="349"/>
      <c r="AA692" s="349"/>
      <c r="AB692" s="349"/>
      <c r="AC692" s="350"/>
      <c r="AD692" s="98"/>
      <c r="AU692" s="346"/>
      <c r="AV692" s="346"/>
    </row>
    <row r="693" spans="3:48" ht="10.9" customHeight="1">
      <c r="C693" s="352"/>
      <c r="D693" s="355"/>
      <c r="E693" s="358"/>
      <c r="F693" s="361"/>
      <c r="G693" s="352"/>
      <c r="H693" s="364"/>
      <c r="I693" s="369"/>
      <c r="J693" s="370"/>
      <c r="K693" s="371"/>
      <c r="L693" s="375"/>
      <c r="M693" s="376"/>
      <c r="N693" s="376"/>
      <c r="O693" s="376"/>
      <c r="P693" s="376"/>
      <c r="Q693" s="377"/>
      <c r="R693" s="369"/>
      <c r="S693" s="370"/>
      <c r="T693" s="379"/>
      <c r="U693" s="384"/>
      <c r="V693" s="385"/>
      <c r="W693" s="386"/>
      <c r="X693" s="348"/>
      <c r="Y693" s="349"/>
      <c r="Z693" s="349"/>
      <c r="AA693" s="349"/>
      <c r="AB693" s="349"/>
      <c r="AC693" s="350"/>
      <c r="AD693" s="98"/>
      <c r="AU693" s="346"/>
      <c r="AV693" s="346"/>
    </row>
    <row r="694" spans="3:48" ht="10.9" customHeight="1">
      <c r="C694" s="353"/>
      <c r="D694" s="356"/>
      <c r="E694" s="359"/>
      <c r="F694" s="362"/>
      <c r="G694" s="353"/>
      <c r="H694" s="365"/>
      <c r="I694" s="372"/>
      <c r="J694" s="373"/>
      <c r="K694" s="374"/>
      <c r="L694" s="375"/>
      <c r="M694" s="376"/>
      <c r="N694" s="376"/>
      <c r="O694" s="376"/>
      <c r="P694" s="376"/>
      <c r="Q694" s="377"/>
      <c r="R694" s="372"/>
      <c r="S694" s="373"/>
      <c r="T694" s="380"/>
      <c r="U694" s="387"/>
      <c r="V694" s="388"/>
      <c r="W694" s="389"/>
      <c r="X694" s="348"/>
      <c r="Y694" s="349"/>
      <c r="Z694" s="349"/>
      <c r="AA694" s="349"/>
      <c r="AB694" s="349"/>
      <c r="AC694" s="350"/>
      <c r="AD694" s="98"/>
      <c r="AU694" s="346"/>
      <c r="AV694" s="346"/>
    </row>
    <row r="695" spans="3:48" ht="10.9" customHeight="1">
      <c r="C695" s="351">
        <v>8</v>
      </c>
      <c r="D695" s="354" t="s">
        <v>9</v>
      </c>
      <c r="E695" s="357">
        <v>4</v>
      </c>
      <c r="F695" s="360" t="s">
        <v>10</v>
      </c>
      <c r="G695" s="351" t="s">
        <v>25</v>
      </c>
      <c r="H695" s="363"/>
      <c r="I695" s="366"/>
      <c r="J695" s="367"/>
      <c r="K695" s="368"/>
      <c r="L695" s="375">
        <f t="shared" ref="L695" si="455">IF(AND(I695="△",AU695="●"),2+ROUNDDOWN(($K$246-100)/100,0)*2,0)</f>
        <v>0</v>
      </c>
      <c r="M695" s="376"/>
      <c r="N695" s="376"/>
      <c r="O695" s="376"/>
      <c r="P695" s="376"/>
      <c r="Q695" s="377"/>
      <c r="R695" s="366"/>
      <c r="S695" s="367"/>
      <c r="T695" s="378"/>
      <c r="U695" s="381">
        <f t="shared" ref="U695" si="456">IF(R695="①",$AL$198,IF(R695="②",$AL$229,0))</f>
        <v>0</v>
      </c>
      <c r="V695" s="382"/>
      <c r="W695" s="383"/>
      <c r="X695" s="348">
        <f t="shared" ref="X695" si="457">IF(I695="○",L695,ROUNDUP(L695*U695,1))</f>
        <v>0</v>
      </c>
      <c r="Y695" s="349"/>
      <c r="Z695" s="349"/>
      <c r="AA695" s="349"/>
      <c r="AB695" s="349"/>
      <c r="AC695" s="350"/>
      <c r="AD695" s="98"/>
      <c r="AU695" s="346" t="str">
        <f t="shared" ref="AU695" si="458">IF(OR(I695="×",AU699="×"),"×","●")</f>
        <v>●</v>
      </c>
      <c r="AV695" s="346">
        <f t="shared" ref="AV695" si="459">IF(AU695="●",IF(I695="定","-",I695),"-")</f>
        <v>0</v>
      </c>
    </row>
    <row r="696" spans="3:48" ht="10.9" customHeight="1">
      <c r="C696" s="352"/>
      <c r="D696" s="355"/>
      <c r="E696" s="358"/>
      <c r="F696" s="361"/>
      <c r="G696" s="352"/>
      <c r="H696" s="364"/>
      <c r="I696" s="369"/>
      <c r="J696" s="370"/>
      <c r="K696" s="371"/>
      <c r="L696" s="375"/>
      <c r="M696" s="376"/>
      <c r="N696" s="376"/>
      <c r="O696" s="376"/>
      <c r="P696" s="376"/>
      <c r="Q696" s="377"/>
      <c r="R696" s="369"/>
      <c r="S696" s="370"/>
      <c r="T696" s="379"/>
      <c r="U696" s="384"/>
      <c r="V696" s="385"/>
      <c r="W696" s="386"/>
      <c r="X696" s="348"/>
      <c r="Y696" s="349"/>
      <c r="Z696" s="349"/>
      <c r="AA696" s="349"/>
      <c r="AB696" s="349"/>
      <c r="AC696" s="350"/>
      <c r="AD696" s="98"/>
      <c r="AU696" s="346"/>
      <c r="AV696" s="346"/>
    </row>
    <row r="697" spans="3:48" ht="10.9" customHeight="1">
      <c r="C697" s="352"/>
      <c r="D697" s="355"/>
      <c r="E697" s="358"/>
      <c r="F697" s="361"/>
      <c r="G697" s="352"/>
      <c r="H697" s="364"/>
      <c r="I697" s="369"/>
      <c r="J697" s="370"/>
      <c r="K697" s="371"/>
      <c r="L697" s="375"/>
      <c r="M697" s="376"/>
      <c r="N697" s="376"/>
      <c r="O697" s="376"/>
      <c r="P697" s="376"/>
      <c r="Q697" s="377"/>
      <c r="R697" s="369"/>
      <c r="S697" s="370"/>
      <c r="T697" s="379"/>
      <c r="U697" s="384"/>
      <c r="V697" s="385"/>
      <c r="W697" s="386"/>
      <c r="X697" s="348"/>
      <c r="Y697" s="349"/>
      <c r="Z697" s="349"/>
      <c r="AA697" s="349"/>
      <c r="AB697" s="349"/>
      <c r="AC697" s="350"/>
      <c r="AD697" s="98"/>
      <c r="AU697" s="346"/>
      <c r="AV697" s="346"/>
    </row>
    <row r="698" spans="3:48" ht="10.9" customHeight="1">
      <c r="C698" s="353"/>
      <c r="D698" s="356"/>
      <c r="E698" s="359"/>
      <c r="F698" s="362"/>
      <c r="G698" s="353"/>
      <c r="H698" s="365"/>
      <c r="I698" s="372"/>
      <c r="J698" s="373"/>
      <c r="K698" s="374"/>
      <c r="L698" s="375"/>
      <c r="M698" s="376"/>
      <c r="N698" s="376"/>
      <c r="O698" s="376"/>
      <c r="P698" s="376"/>
      <c r="Q698" s="377"/>
      <c r="R698" s="372"/>
      <c r="S698" s="373"/>
      <c r="T698" s="380"/>
      <c r="U698" s="387"/>
      <c r="V698" s="388"/>
      <c r="W698" s="389"/>
      <c r="X698" s="348"/>
      <c r="Y698" s="349"/>
      <c r="Z698" s="349"/>
      <c r="AA698" s="349"/>
      <c r="AB698" s="349"/>
      <c r="AC698" s="350"/>
      <c r="AD698" s="98"/>
      <c r="AU698" s="346"/>
      <c r="AV698" s="346"/>
    </row>
    <row r="699" spans="3:48" ht="10.9" customHeight="1">
      <c r="C699" s="351">
        <v>8</v>
      </c>
      <c r="D699" s="354" t="s">
        <v>9</v>
      </c>
      <c r="E699" s="357">
        <v>5</v>
      </c>
      <c r="F699" s="360" t="s">
        <v>10</v>
      </c>
      <c r="G699" s="351" t="s">
        <v>19</v>
      </c>
      <c r="H699" s="363"/>
      <c r="I699" s="366"/>
      <c r="J699" s="367"/>
      <c r="K699" s="368"/>
      <c r="L699" s="375">
        <f t="shared" ref="L699" si="460">IF(AND(I699="△",AU699="●"),2+ROUNDDOWN(($K$246-100)/100,0)*2,0)</f>
        <v>0</v>
      </c>
      <c r="M699" s="376"/>
      <c r="N699" s="376"/>
      <c r="O699" s="376"/>
      <c r="P699" s="376"/>
      <c r="Q699" s="377"/>
      <c r="R699" s="366"/>
      <c r="S699" s="367"/>
      <c r="T699" s="378"/>
      <c r="U699" s="381">
        <f t="shared" ref="U699" si="461">IF(R699="①",$AL$198,IF(R699="②",$AL$229,0))</f>
        <v>0</v>
      </c>
      <c r="V699" s="382"/>
      <c r="W699" s="383"/>
      <c r="X699" s="348">
        <f t="shared" ref="X699" si="462">IF(I699="○",L699,ROUNDUP(L699*U699,1))</f>
        <v>0</v>
      </c>
      <c r="Y699" s="349"/>
      <c r="Z699" s="349"/>
      <c r="AA699" s="349"/>
      <c r="AB699" s="349"/>
      <c r="AC699" s="350"/>
      <c r="AD699" s="98"/>
      <c r="AU699" s="346" t="str">
        <f t="shared" ref="AU699" si="463">IF(OR(I699="×",AU703="×"),"×","●")</f>
        <v>●</v>
      </c>
      <c r="AV699" s="346">
        <f t="shared" ref="AV699" si="464">IF(AU699="●",IF(I699="定","-",I699),"-")</f>
        <v>0</v>
      </c>
    </row>
    <row r="700" spans="3:48" ht="10.9" customHeight="1">
      <c r="C700" s="352"/>
      <c r="D700" s="355"/>
      <c r="E700" s="358"/>
      <c r="F700" s="361"/>
      <c r="G700" s="352"/>
      <c r="H700" s="364"/>
      <c r="I700" s="369"/>
      <c r="J700" s="370"/>
      <c r="K700" s="371"/>
      <c r="L700" s="375"/>
      <c r="M700" s="376"/>
      <c r="N700" s="376"/>
      <c r="O700" s="376"/>
      <c r="P700" s="376"/>
      <c r="Q700" s="377"/>
      <c r="R700" s="369"/>
      <c r="S700" s="370"/>
      <c r="T700" s="379"/>
      <c r="U700" s="384"/>
      <c r="V700" s="385"/>
      <c r="W700" s="386"/>
      <c r="X700" s="348"/>
      <c r="Y700" s="349"/>
      <c r="Z700" s="349"/>
      <c r="AA700" s="349"/>
      <c r="AB700" s="349"/>
      <c r="AC700" s="350"/>
      <c r="AD700" s="98"/>
      <c r="AU700" s="346"/>
      <c r="AV700" s="346"/>
    </row>
    <row r="701" spans="3:48" ht="10.9" customHeight="1">
      <c r="C701" s="352"/>
      <c r="D701" s="355"/>
      <c r="E701" s="358"/>
      <c r="F701" s="361"/>
      <c r="G701" s="352"/>
      <c r="H701" s="364"/>
      <c r="I701" s="369"/>
      <c r="J701" s="370"/>
      <c r="K701" s="371"/>
      <c r="L701" s="375"/>
      <c r="M701" s="376"/>
      <c r="N701" s="376"/>
      <c r="O701" s="376"/>
      <c r="P701" s="376"/>
      <c r="Q701" s="377"/>
      <c r="R701" s="369"/>
      <c r="S701" s="370"/>
      <c r="T701" s="379"/>
      <c r="U701" s="384"/>
      <c r="V701" s="385"/>
      <c r="W701" s="386"/>
      <c r="X701" s="348"/>
      <c r="Y701" s="349"/>
      <c r="Z701" s="349"/>
      <c r="AA701" s="349"/>
      <c r="AB701" s="349"/>
      <c r="AC701" s="350"/>
      <c r="AD701" s="98"/>
      <c r="AU701" s="346"/>
      <c r="AV701" s="346"/>
    </row>
    <row r="702" spans="3:48" ht="10.9" customHeight="1">
      <c r="C702" s="353"/>
      <c r="D702" s="356"/>
      <c r="E702" s="359"/>
      <c r="F702" s="362"/>
      <c r="G702" s="353"/>
      <c r="H702" s="365"/>
      <c r="I702" s="372"/>
      <c r="J702" s="373"/>
      <c r="K702" s="374"/>
      <c r="L702" s="375"/>
      <c r="M702" s="376"/>
      <c r="N702" s="376"/>
      <c r="O702" s="376"/>
      <c r="P702" s="376"/>
      <c r="Q702" s="377"/>
      <c r="R702" s="372"/>
      <c r="S702" s="373"/>
      <c r="T702" s="380"/>
      <c r="U702" s="387"/>
      <c r="V702" s="388"/>
      <c r="W702" s="389"/>
      <c r="X702" s="348"/>
      <c r="Y702" s="349"/>
      <c r="Z702" s="349"/>
      <c r="AA702" s="349"/>
      <c r="AB702" s="349"/>
      <c r="AC702" s="350"/>
      <c r="AD702" s="98"/>
      <c r="AU702" s="346"/>
      <c r="AV702" s="346"/>
    </row>
    <row r="703" spans="3:48" ht="10.9" customHeight="1">
      <c r="C703" s="351">
        <v>8</v>
      </c>
      <c r="D703" s="354" t="s">
        <v>9</v>
      </c>
      <c r="E703" s="357">
        <v>6</v>
      </c>
      <c r="F703" s="360" t="s">
        <v>10</v>
      </c>
      <c r="G703" s="351" t="s">
        <v>20</v>
      </c>
      <c r="H703" s="363"/>
      <c r="I703" s="366"/>
      <c r="J703" s="367"/>
      <c r="K703" s="368"/>
      <c r="L703" s="375">
        <f t="shared" ref="L703" si="465">IF(AND(I703="△",AU703="●"),2+ROUNDDOWN(($K$246-100)/100,0)*2,0)</f>
        <v>0</v>
      </c>
      <c r="M703" s="376"/>
      <c r="N703" s="376"/>
      <c r="O703" s="376"/>
      <c r="P703" s="376"/>
      <c r="Q703" s="377"/>
      <c r="R703" s="366"/>
      <c r="S703" s="367"/>
      <c r="T703" s="378"/>
      <c r="U703" s="381">
        <f t="shared" ref="U703" si="466">IF(R703="①",$AL$198,IF(R703="②",$AL$229,0))</f>
        <v>0</v>
      </c>
      <c r="V703" s="382"/>
      <c r="W703" s="383"/>
      <c r="X703" s="348">
        <f t="shared" ref="X703" si="467">IF(I703="○",L703,ROUNDUP(L703*U703,1))</f>
        <v>0</v>
      </c>
      <c r="Y703" s="349"/>
      <c r="Z703" s="349"/>
      <c r="AA703" s="349"/>
      <c r="AB703" s="349"/>
      <c r="AC703" s="350"/>
      <c r="AD703" s="98"/>
      <c r="AU703" s="346" t="str">
        <f t="shared" ref="AU703" si="468">IF(OR(I703="×",AU707="×"),"×","●")</f>
        <v>●</v>
      </c>
      <c r="AV703" s="346">
        <f t="shared" ref="AV703" si="469">IF(AU703="●",IF(I703="定","-",I703),"-")</f>
        <v>0</v>
      </c>
    </row>
    <row r="704" spans="3:48" ht="10.9" customHeight="1">
      <c r="C704" s="352"/>
      <c r="D704" s="355"/>
      <c r="E704" s="358"/>
      <c r="F704" s="361"/>
      <c r="G704" s="352"/>
      <c r="H704" s="364"/>
      <c r="I704" s="369"/>
      <c r="J704" s="370"/>
      <c r="K704" s="371"/>
      <c r="L704" s="375"/>
      <c r="M704" s="376"/>
      <c r="N704" s="376"/>
      <c r="O704" s="376"/>
      <c r="P704" s="376"/>
      <c r="Q704" s="377"/>
      <c r="R704" s="369"/>
      <c r="S704" s="370"/>
      <c r="T704" s="379"/>
      <c r="U704" s="384"/>
      <c r="V704" s="385"/>
      <c r="W704" s="386"/>
      <c r="X704" s="348"/>
      <c r="Y704" s="349"/>
      <c r="Z704" s="349"/>
      <c r="AA704" s="349"/>
      <c r="AB704" s="349"/>
      <c r="AC704" s="350"/>
      <c r="AD704" s="98"/>
      <c r="AU704" s="346"/>
      <c r="AV704" s="346"/>
    </row>
    <row r="705" spans="3:48" ht="10.9" customHeight="1">
      <c r="C705" s="352"/>
      <c r="D705" s="355"/>
      <c r="E705" s="358"/>
      <c r="F705" s="361"/>
      <c r="G705" s="352"/>
      <c r="H705" s="364"/>
      <c r="I705" s="369"/>
      <c r="J705" s="370"/>
      <c r="K705" s="371"/>
      <c r="L705" s="375"/>
      <c r="M705" s="376"/>
      <c r="N705" s="376"/>
      <c r="O705" s="376"/>
      <c r="P705" s="376"/>
      <c r="Q705" s="377"/>
      <c r="R705" s="369"/>
      <c r="S705" s="370"/>
      <c r="T705" s="379"/>
      <c r="U705" s="384"/>
      <c r="V705" s="385"/>
      <c r="W705" s="386"/>
      <c r="X705" s="348"/>
      <c r="Y705" s="349"/>
      <c r="Z705" s="349"/>
      <c r="AA705" s="349"/>
      <c r="AB705" s="349"/>
      <c r="AC705" s="350"/>
      <c r="AD705" s="98"/>
      <c r="AU705" s="346"/>
      <c r="AV705" s="346"/>
    </row>
    <row r="706" spans="3:48" ht="10.9" customHeight="1">
      <c r="C706" s="353"/>
      <c r="D706" s="356"/>
      <c r="E706" s="359"/>
      <c r="F706" s="362"/>
      <c r="G706" s="353"/>
      <c r="H706" s="365"/>
      <c r="I706" s="372"/>
      <c r="J706" s="373"/>
      <c r="K706" s="374"/>
      <c r="L706" s="375"/>
      <c r="M706" s="376"/>
      <c r="N706" s="376"/>
      <c r="O706" s="376"/>
      <c r="P706" s="376"/>
      <c r="Q706" s="377"/>
      <c r="R706" s="372"/>
      <c r="S706" s="373"/>
      <c r="T706" s="380"/>
      <c r="U706" s="387"/>
      <c r="V706" s="388"/>
      <c r="W706" s="389"/>
      <c r="X706" s="348"/>
      <c r="Y706" s="349"/>
      <c r="Z706" s="349"/>
      <c r="AA706" s="349"/>
      <c r="AB706" s="349"/>
      <c r="AC706" s="350"/>
      <c r="AD706" s="98"/>
      <c r="AU706" s="346"/>
      <c r="AV706" s="346"/>
    </row>
    <row r="707" spans="3:48" ht="10.9" customHeight="1">
      <c r="C707" s="351">
        <v>8</v>
      </c>
      <c r="D707" s="354" t="s">
        <v>9</v>
      </c>
      <c r="E707" s="357">
        <v>7</v>
      </c>
      <c r="F707" s="360" t="s">
        <v>10</v>
      </c>
      <c r="G707" s="351" t="s">
        <v>21</v>
      </c>
      <c r="H707" s="363"/>
      <c r="I707" s="366"/>
      <c r="J707" s="367"/>
      <c r="K707" s="368"/>
      <c r="L707" s="375">
        <f t="shared" ref="L707" si="470">IF(AND(I707="△",AU707="●"),2+ROUNDDOWN(($K$246-100)/100,0)*2,0)</f>
        <v>0</v>
      </c>
      <c r="M707" s="376"/>
      <c r="N707" s="376"/>
      <c r="O707" s="376"/>
      <c r="P707" s="376"/>
      <c r="Q707" s="377"/>
      <c r="R707" s="366"/>
      <c r="S707" s="367"/>
      <c r="T707" s="378"/>
      <c r="U707" s="381">
        <f t="shared" ref="U707" si="471">IF(R707="①",$AL$198,IF(R707="②",$AL$229,0))</f>
        <v>0</v>
      </c>
      <c r="V707" s="382"/>
      <c r="W707" s="383"/>
      <c r="X707" s="348">
        <f t="shared" ref="X707" si="472">IF(I707="○",L707,ROUNDUP(L707*U707,1))</f>
        <v>0</v>
      </c>
      <c r="Y707" s="349"/>
      <c r="Z707" s="349"/>
      <c r="AA707" s="349"/>
      <c r="AB707" s="349"/>
      <c r="AC707" s="350"/>
      <c r="AD707" s="98"/>
      <c r="AU707" s="346" t="str">
        <f t="shared" ref="AU707" si="473">IF(OR(I707="×",AU711="×"),"×","●")</f>
        <v>●</v>
      </c>
      <c r="AV707" s="346">
        <f t="shared" ref="AV707" si="474">IF(AU707="●",IF(I707="定","-",I707),"-")</f>
        <v>0</v>
      </c>
    </row>
    <row r="708" spans="3:48" ht="10.9" customHeight="1">
      <c r="C708" s="352"/>
      <c r="D708" s="355"/>
      <c r="E708" s="358"/>
      <c r="F708" s="361"/>
      <c r="G708" s="352"/>
      <c r="H708" s="364"/>
      <c r="I708" s="369"/>
      <c r="J708" s="370"/>
      <c r="K708" s="371"/>
      <c r="L708" s="375"/>
      <c r="M708" s="376"/>
      <c r="N708" s="376"/>
      <c r="O708" s="376"/>
      <c r="P708" s="376"/>
      <c r="Q708" s="377"/>
      <c r="R708" s="369"/>
      <c r="S708" s="370"/>
      <c r="T708" s="379"/>
      <c r="U708" s="384"/>
      <c r="V708" s="385"/>
      <c r="W708" s="386"/>
      <c r="X708" s="348"/>
      <c r="Y708" s="349"/>
      <c r="Z708" s="349"/>
      <c r="AA708" s="349"/>
      <c r="AB708" s="349"/>
      <c r="AC708" s="350"/>
      <c r="AD708" s="98"/>
      <c r="AU708" s="346"/>
      <c r="AV708" s="346"/>
    </row>
    <row r="709" spans="3:48" ht="10.9" customHeight="1">
      <c r="C709" s="352"/>
      <c r="D709" s="355"/>
      <c r="E709" s="358"/>
      <c r="F709" s="361"/>
      <c r="G709" s="352"/>
      <c r="H709" s="364"/>
      <c r="I709" s="369"/>
      <c r="J709" s="370"/>
      <c r="K709" s="371"/>
      <c r="L709" s="375"/>
      <c r="M709" s="376"/>
      <c r="N709" s="376"/>
      <c r="O709" s="376"/>
      <c r="P709" s="376"/>
      <c r="Q709" s="377"/>
      <c r="R709" s="369"/>
      <c r="S709" s="370"/>
      <c r="T709" s="379"/>
      <c r="U709" s="384"/>
      <c r="V709" s="385"/>
      <c r="W709" s="386"/>
      <c r="X709" s="348"/>
      <c r="Y709" s="349"/>
      <c r="Z709" s="349"/>
      <c r="AA709" s="349"/>
      <c r="AB709" s="349"/>
      <c r="AC709" s="350"/>
      <c r="AD709" s="98"/>
      <c r="AU709" s="346"/>
      <c r="AV709" s="346"/>
    </row>
    <row r="710" spans="3:48" ht="10.9" customHeight="1">
      <c r="C710" s="353"/>
      <c r="D710" s="356"/>
      <c r="E710" s="359"/>
      <c r="F710" s="362"/>
      <c r="G710" s="353"/>
      <c r="H710" s="365"/>
      <c r="I710" s="372"/>
      <c r="J710" s="373"/>
      <c r="K710" s="374"/>
      <c r="L710" s="375"/>
      <c r="M710" s="376"/>
      <c r="N710" s="376"/>
      <c r="O710" s="376"/>
      <c r="P710" s="376"/>
      <c r="Q710" s="377"/>
      <c r="R710" s="372"/>
      <c r="S710" s="373"/>
      <c r="T710" s="380"/>
      <c r="U710" s="387"/>
      <c r="V710" s="388"/>
      <c r="W710" s="389"/>
      <c r="X710" s="348"/>
      <c r="Y710" s="349"/>
      <c r="Z710" s="349"/>
      <c r="AA710" s="349"/>
      <c r="AB710" s="349"/>
      <c r="AC710" s="350"/>
      <c r="AD710" s="98"/>
      <c r="AU710" s="346"/>
      <c r="AV710" s="346"/>
    </row>
    <row r="711" spans="3:48" ht="10.9" customHeight="1">
      <c r="C711" s="351">
        <v>8</v>
      </c>
      <c r="D711" s="354" t="s">
        <v>9</v>
      </c>
      <c r="E711" s="357">
        <v>8</v>
      </c>
      <c r="F711" s="360" t="s">
        <v>10</v>
      </c>
      <c r="G711" s="351" t="s">
        <v>22</v>
      </c>
      <c r="H711" s="363"/>
      <c r="I711" s="366"/>
      <c r="J711" s="367"/>
      <c r="K711" s="368"/>
      <c r="L711" s="375">
        <f t="shared" ref="L711" si="475">IF(AND(I711="△",AU711="●"),2+ROUNDDOWN(($K$246-100)/100,0)*2,0)</f>
        <v>0</v>
      </c>
      <c r="M711" s="376"/>
      <c r="N711" s="376"/>
      <c r="O711" s="376"/>
      <c r="P711" s="376"/>
      <c r="Q711" s="377"/>
      <c r="R711" s="366"/>
      <c r="S711" s="367"/>
      <c r="T711" s="378"/>
      <c r="U711" s="381">
        <f t="shared" ref="U711" si="476">IF(R711="①",$AL$198,IF(R711="②",$AL$229,0))</f>
        <v>0</v>
      </c>
      <c r="V711" s="382"/>
      <c r="W711" s="383"/>
      <c r="X711" s="348">
        <f t="shared" ref="X711" si="477">IF(I711="○",L711,ROUNDUP(L711*U711,1))</f>
        <v>0</v>
      </c>
      <c r="Y711" s="349"/>
      <c r="Z711" s="349"/>
      <c r="AA711" s="349"/>
      <c r="AB711" s="349"/>
      <c r="AC711" s="350"/>
      <c r="AD711" s="98"/>
      <c r="AU711" s="346" t="str">
        <f t="shared" ref="AU711" si="478">IF(OR(I711="×",AU715="×"),"×","●")</f>
        <v>●</v>
      </c>
      <c r="AV711" s="346">
        <f t="shared" ref="AV711" si="479">IF(AU711="●",IF(I711="定","-",I711),"-")</f>
        <v>0</v>
      </c>
    </row>
    <row r="712" spans="3:48" ht="10.9" customHeight="1">
      <c r="C712" s="352"/>
      <c r="D712" s="355"/>
      <c r="E712" s="358"/>
      <c r="F712" s="361"/>
      <c r="G712" s="352"/>
      <c r="H712" s="364"/>
      <c r="I712" s="369"/>
      <c r="J712" s="370"/>
      <c r="K712" s="371"/>
      <c r="L712" s="375"/>
      <c r="M712" s="376"/>
      <c r="N712" s="376"/>
      <c r="O712" s="376"/>
      <c r="P712" s="376"/>
      <c r="Q712" s="377"/>
      <c r="R712" s="369"/>
      <c r="S712" s="370"/>
      <c r="T712" s="379"/>
      <c r="U712" s="384"/>
      <c r="V712" s="385"/>
      <c r="W712" s="386"/>
      <c r="X712" s="348"/>
      <c r="Y712" s="349"/>
      <c r="Z712" s="349"/>
      <c r="AA712" s="349"/>
      <c r="AB712" s="349"/>
      <c r="AC712" s="350"/>
      <c r="AD712" s="98"/>
      <c r="AU712" s="346"/>
      <c r="AV712" s="346"/>
    </row>
    <row r="713" spans="3:48" ht="10.9" customHeight="1">
      <c r="C713" s="352"/>
      <c r="D713" s="355"/>
      <c r="E713" s="358"/>
      <c r="F713" s="361"/>
      <c r="G713" s="352"/>
      <c r="H713" s="364"/>
      <c r="I713" s="369"/>
      <c r="J713" s="370"/>
      <c r="K713" s="371"/>
      <c r="L713" s="375"/>
      <c r="M713" s="376"/>
      <c r="N713" s="376"/>
      <c r="O713" s="376"/>
      <c r="P713" s="376"/>
      <c r="Q713" s="377"/>
      <c r="R713" s="369"/>
      <c r="S713" s="370"/>
      <c r="T713" s="379"/>
      <c r="U713" s="384"/>
      <c r="V713" s="385"/>
      <c r="W713" s="386"/>
      <c r="X713" s="348"/>
      <c r="Y713" s="349"/>
      <c r="Z713" s="349"/>
      <c r="AA713" s="349"/>
      <c r="AB713" s="349"/>
      <c r="AC713" s="350"/>
      <c r="AD713" s="98"/>
      <c r="AU713" s="346"/>
      <c r="AV713" s="346"/>
    </row>
    <row r="714" spans="3:48" ht="10.9" customHeight="1">
      <c r="C714" s="353"/>
      <c r="D714" s="356"/>
      <c r="E714" s="359"/>
      <c r="F714" s="362"/>
      <c r="G714" s="353"/>
      <c r="H714" s="365"/>
      <c r="I714" s="372"/>
      <c r="J714" s="373"/>
      <c r="K714" s="374"/>
      <c r="L714" s="375"/>
      <c r="M714" s="376"/>
      <c r="N714" s="376"/>
      <c r="O714" s="376"/>
      <c r="P714" s="376"/>
      <c r="Q714" s="377"/>
      <c r="R714" s="372"/>
      <c r="S714" s="373"/>
      <c r="T714" s="380"/>
      <c r="U714" s="387"/>
      <c r="V714" s="388"/>
      <c r="W714" s="389"/>
      <c r="X714" s="348"/>
      <c r="Y714" s="349"/>
      <c r="Z714" s="349"/>
      <c r="AA714" s="349"/>
      <c r="AB714" s="349"/>
      <c r="AC714" s="350"/>
      <c r="AD714" s="98"/>
      <c r="AU714" s="346"/>
      <c r="AV714" s="346"/>
    </row>
    <row r="715" spans="3:48" ht="10.9" customHeight="1">
      <c r="C715" s="352">
        <v>8</v>
      </c>
      <c r="D715" s="355" t="s">
        <v>9</v>
      </c>
      <c r="E715" s="358">
        <v>9</v>
      </c>
      <c r="F715" s="361" t="s">
        <v>10</v>
      </c>
      <c r="G715" s="352" t="s">
        <v>23</v>
      </c>
      <c r="H715" s="364"/>
      <c r="I715" s="369"/>
      <c r="J715" s="370"/>
      <c r="K715" s="371"/>
      <c r="L715" s="375">
        <f t="shared" ref="L715" si="480">IF(AND(I715="△",AU715="●"),2+ROUNDDOWN(($K$246-100)/100,0)*2,0)</f>
        <v>0</v>
      </c>
      <c r="M715" s="376"/>
      <c r="N715" s="376"/>
      <c r="O715" s="376"/>
      <c r="P715" s="376"/>
      <c r="Q715" s="377"/>
      <c r="R715" s="366"/>
      <c r="S715" s="367"/>
      <c r="T715" s="378"/>
      <c r="U715" s="381">
        <f t="shared" ref="U715" si="481">IF(R715="①",$AL$198,IF(R715="②",$AL$229,0))</f>
        <v>0</v>
      </c>
      <c r="V715" s="382"/>
      <c r="W715" s="383"/>
      <c r="X715" s="348">
        <f t="shared" ref="X715" si="482">IF(I715="○",L715,ROUNDUP(L715*U715,1))</f>
        <v>0</v>
      </c>
      <c r="Y715" s="349"/>
      <c r="Z715" s="349"/>
      <c r="AA715" s="349"/>
      <c r="AB715" s="349"/>
      <c r="AC715" s="350"/>
      <c r="AD715" s="98"/>
      <c r="AU715" s="346" t="str">
        <f t="shared" ref="AU715" si="483">IF(OR(I715="×",AU719="×"),"×","●")</f>
        <v>●</v>
      </c>
      <c r="AV715" s="346">
        <f t="shared" ref="AV715" si="484">IF(AU715="●",IF(I715="定","-",I715),"-")</f>
        <v>0</v>
      </c>
    </row>
    <row r="716" spans="3:48" ht="10.9" customHeight="1">
      <c r="C716" s="352"/>
      <c r="D716" s="355"/>
      <c r="E716" s="358"/>
      <c r="F716" s="361"/>
      <c r="G716" s="352"/>
      <c r="H716" s="364"/>
      <c r="I716" s="369"/>
      <c r="J716" s="370"/>
      <c r="K716" s="371"/>
      <c r="L716" s="375"/>
      <c r="M716" s="376"/>
      <c r="N716" s="376"/>
      <c r="O716" s="376"/>
      <c r="P716" s="376"/>
      <c r="Q716" s="377"/>
      <c r="R716" s="369"/>
      <c r="S716" s="370"/>
      <c r="T716" s="379"/>
      <c r="U716" s="384"/>
      <c r="V716" s="385"/>
      <c r="W716" s="386"/>
      <c r="X716" s="348"/>
      <c r="Y716" s="349"/>
      <c r="Z716" s="349"/>
      <c r="AA716" s="349"/>
      <c r="AB716" s="349"/>
      <c r="AC716" s="350"/>
      <c r="AD716" s="98"/>
      <c r="AU716" s="346"/>
      <c r="AV716" s="346"/>
    </row>
    <row r="717" spans="3:48" ht="10.9" customHeight="1">
      <c r="C717" s="352"/>
      <c r="D717" s="355"/>
      <c r="E717" s="358"/>
      <c r="F717" s="361"/>
      <c r="G717" s="352"/>
      <c r="H717" s="364"/>
      <c r="I717" s="369"/>
      <c r="J717" s="370"/>
      <c r="K717" s="371"/>
      <c r="L717" s="375"/>
      <c r="M717" s="376"/>
      <c r="N717" s="376"/>
      <c r="O717" s="376"/>
      <c r="P717" s="376"/>
      <c r="Q717" s="377"/>
      <c r="R717" s="369"/>
      <c r="S717" s="370"/>
      <c r="T717" s="379"/>
      <c r="U717" s="384"/>
      <c r="V717" s="385"/>
      <c r="W717" s="386"/>
      <c r="X717" s="348"/>
      <c r="Y717" s="349"/>
      <c r="Z717" s="349"/>
      <c r="AA717" s="349"/>
      <c r="AB717" s="349"/>
      <c r="AC717" s="350"/>
      <c r="AD717" s="98"/>
      <c r="AU717" s="346"/>
      <c r="AV717" s="346"/>
    </row>
    <row r="718" spans="3:48" ht="10.9" customHeight="1">
      <c r="C718" s="353"/>
      <c r="D718" s="356"/>
      <c r="E718" s="359"/>
      <c r="F718" s="362"/>
      <c r="G718" s="353"/>
      <c r="H718" s="365"/>
      <c r="I718" s="372"/>
      <c r="J718" s="373"/>
      <c r="K718" s="374"/>
      <c r="L718" s="375"/>
      <c r="M718" s="376"/>
      <c r="N718" s="376"/>
      <c r="O718" s="376"/>
      <c r="P718" s="376"/>
      <c r="Q718" s="377"/>
      <c r="R718" s="372"/>
      <c r="S718" s="373"/>
      <c r="T718" s="380"/>
      <c r="U718" s="387"/>
      <c r="V718" s="388"/>
      <c r="W718" s="389"/>
      <c r="X718" s="348"/>
      <c r="Y718" s="349"/>
      <c r="Z718" s="349"/>
      <c r="AA718" s="349"/>
      <c r="AB718" s="349"/>
      <c r="AC718" s="350"/>
      <c r="AD718" s="98"/>
      <c r="AU718" s="346"/>
      <c r="AV718" s="346"/>
    </row>
    <row r="719" spans="3:48" ht="10.9" customHeight="1">
      <c r="C719" s="351">
        <v>8</v>
      </c>
      <c r="D719" s="354" t="s">
        <v>9</v>
      </c>
      <c r="E719" s="357">
        <v>10</v>
      </c>
      <c r="F719" s="360" t="s">
        <v>10</v>
      </c>
      <c r="G719" s="351" t="s">
        <v>24</v>
      </c>
      <c r="H719" s="363"/>
      <c r="I719" s="366"/>
      <c r="J719" s="367"/>
      <c r="K719" s="368"/>
      <c r="L719" s="375">
        <f t="shared" ref="L719" si="485">IF(AND(I719="△",AU719="●"),2+ROUNDDOWN(($K$246-100)/100,0)*2,0)</f>
        <v>0</v>
      </c>
      <c r="M719" s="376"/>
      <c r="N719" s="376"/>
      <c r="O719" s="376"/>
      <c r="P719" s="376"/>
      <c r="Q719" s="377"/>
      <c r="R719" s="366"/>
      <c r="S719" s="367"/>
      <c r="T719" s="378"/>
      <c r="U719" s="381">
        <f t="shared" ref="U719" si="486">IF(R719="①",$AL$198,IF(R719="②",$AL$229,0))</f>
        <v>0</v>
      </c>
      <c r="V719" s="382"/>
      <c r="W719" s="383"/>
      <c r="X719" s="348">
        <f t="shared" ref="X719" si="487">IF(I719="○",L719,ROUNDUP(L719*U719,1))</f>
        <v>0</v>
      </c>
      <c r="Y719" s="349"/>
      <c r="Z719" s="349"/>
      <c r="AA719" s="349"/>
      <c r="AB719" s="349"/>
      <c r="AC719" s="350"/>
      <c r="AD719" s="98"/>
      <c r="AU719" s="346" t="str">
        <f t="shared" ref="AU719" si="488">IF(OR(I719="×",AU723="×"),"×","●")</f>
        <v>●</v>
      </c>
      <c r="AV719" s="346">
        <f t="shared" ref="AV719" si="489">IF(AU719="●",IF(I719="定","-",I719),"-")</f>
        <v>0</v>
      </c>
    </row>
    <row r="720" spans="3:48" ht="10.9" customHeight="1">
      <c r="C720" s="352"/>
      <c r="D720" s="355"/>
      <c r="E720" s="358"/>
      <c r="F720" s="361"/>
      <c r="G720" s="352"/>
      <c r="H720" s="364"/>
      <c r="I720" s="369"/>
      <c r="J720" s="370"/>
      <c r="K720" s="371"/>
      <c r="L720" s="375"/>
      <c r="M720" s="376"/>
      <c r="N720" s="376"/>
      <c r="O720" s="376"/>
      <c r="P720" s="376"/>
      <c r="Q720" s="377"/>
      <c r="R720" s="369"/>
      <c r="S720" s="370"/>
      <c r="T720" s="379"/>
      <c r="U720" s="384"/>
      <c r="V720" s="385"/>
      <c r="W720" s="386"/>
      <c r="X720" s="348"/>
      <c r="Y720" s="349"/>
      <c r="Z720" s="349"/>
      <c r="AA720" s="349"/>
      <c r="AB720" s="349"/>
      <c r="AC720" s="350"/>
      <c r="AD720" s="98"/>
      <c r="AU720" s="346"/>
      <c r="AV720" s="346"/>
    </row>
    <row r="721" spans="3:48" ht="10.9" customHeight="1">
      <c r="C721" s="352"/>
      <c r="D721" s="355"/>
      <c r="E721" s="358"/>
      <c r="F721" s="361"/>
      <c r="G721" s="352"/>
      <c r="H721" s="364"/>
      <c r="I721" s="369"/>
      <c r="J721" s="370"/>
      <c r="K721" s="371"/>
      <c r="L721" s="375"/>
      <c r="M721" s="376"/>
      <c r="N721" s="376"/>
      <c r="O721" s="376"/>
      <c r="P721" s="376"/>
      <c r="Q721" s="377"/>
      <c r="R721" s="369"/>
      <c r="S721" s="370"/>
      <c r="T721" s="379"/>
      <c r="U721" s="384"/>
      <c r="V721" s="385"/>
      <c r="W721" s="386"/>
      <c r="X721" s="348"/>
      <c r="Y721" s="349"/>
      <c r="Z721" s="349"/>
      <c r="AA721" s="349"/>
      <c r="AB721" s="349"/>
      <c r="AC721" s="350"/>
      <c r="AD721" s="98"/>
      <c r="AU721" s="346"/>
      <c r="AV721" s="346"/>
    </row>
    <row r="722" spans="3:48" ht="10.9" customHeight="1">
      <c r="C722" s="353"/>
      <c r="D722" s="356"/>
      <c r="E722" s="359"/>
      <c r="F722" s="362"/>
      <c r="G722" s="353"/>
      <c r="H722" s="365"/>
      <c r="I722" s="372"/>
      <c r="J722" s="373"/>
      <c r="K722" s="374"/>
      <c r="L722" s="375"/>
      <c r="M722" s="376"/>
      <c r="N722" s="376"/>
      <c r="O722" s="376"/>
      <c r="P722" s="376"/>
      <c r="Q722" s="377"/>
      <c r="R722" s="372"/>
      <c r="S722" s="373"/>
      <c r="T722" s="380"/>
      <c r="U722" s="387"/>
      <c r="V722" s="388"/>
      <c r="W722" s="389"/>
      <c r="X722" s="348"/>
      <c r="Y722" s="349"/>
      <c r="Z722" s="349"/>
      <c r="AA722" s="349"/>
      <c r="AB722" s="349"/>
      <c r="AC722" s="350"/>
      <c r="AD722" s="98"/>
      <c r="AU722" s="346"/>
      <c r="AV722" s="346"/>
    </row>
    <row r="723" spans="3:48" ht="10.9" customHeight="1">
      <c r="C723" s="351">
        <v>8</v>
      </c>
      <c r="D723" s="354" t="s">
        <v>9</v>
      </c>
      <c r="E723" s="357">
        <v>11</v>
      </c>
      <c r="F723" s="360" t="s">
        <v>10</v>
      </c>
      <c r="G723" s="351" t="s">
        <v>25</v>
      </c>
      <c r="H723" s="363"/>
      <c r="I723" s="366"/>
      <c r="J723" s="367"/>
      <c r="K723" s="368"/>
      <c r="L723" s="375">
        <f t="shared" ref="L723" si="490">IF(AND(I723="△",AU723="●"),2+ROUNDDOWN(($K$246-100)/100,0)*2,0)</f>
        <v>0</v>
      </c>
      <c r="M723" s="376"/>
      <c r="N723" s="376"/>
      <c r="O723" s="376"/>
      <c r="P723" s="376"/>
      <c r="Q723" s="377"/>
      <c r="R723" s="366"/>
      <c r="S723" s="367"/>
      <c r="T723" s="378"/>
      <c r="U723" s="381">
        <f t="shared" ref="U723" si="491">IF(R723="①",$AL$198,IF(R723="②",$AL$229,0))</f>
        <v>0</v>
      </c>
      <c r="V723" s="382"/>
      <c r="W723" s="383"/>
      <c r="X723" s="348">
        <f t="shared" ref="X723" si="492">IF(I723="○",L723,ROUNDUP(L723*U723,1))</f>
        <v>0</v>
      </c>
      <c r="Y723" s="349"/>
      <c r="Z723" s="349"/>
      <c r="AA723" s="349"/>
      <c r="AB723" s="349"/>
      <c r="AC723" s="350"/>
      <c r="AD723" s="98"/>
      <c r="AU723" s="346" t="str">
        <f t="shared" ref="AU723" si="493">IF(OR(I723="×",AU727="×"),"×","●")</f>
        <v>●</v>
      </c>
      <c r="AV723" s="346">
        <f t="shared" ref="AV723" si="494">IF(AU723="●",IF(I723="定","-",I723),"-")</f>
        <v>0</v>
      </c>
    </row>
    <row r="724" spans="3:48" ht="10.9" customHeight="1">
      <c r="C724" s="352"/>
      <c r="D724" s="355"/>
      <c r="E724" s="358"/>
      <c r="F724" s="361"/>
      <c r="G724" s="352"/>
      <c r="H724" s="364"/>
      <c r="I724" s="369"/>
      <c r="J724" s="370"/>
      <c r="K724" s="371"/>
      <c r="L724" s="375"/>
      <c r="M724" s="376"/>
      <c r="N724" s="376"/>
      <c r="O724" s="376"/>
      <c r="P724" s="376"/>
      <c r="Q724" s="377"/>
      <c r="R724" s="369"/>
      <c r="S724" s="370"/>
      <c r="T724" s="379"/>
      <c r="U724" s="384"/>
      <c r="V724" s="385"/>
      <c r="W724" s="386"/>
      <c r="X724" s="348"/>
      <c r="Y724" s="349"/>
      <c r="Z724" s="349"/>
      <c r="AA724" s="349"/>
      <c r="AB724" s="349"/>
      <c r="AC724" s="350"/>
      <c r="AD724" s="98"/>
      <c r="AU724" s="346"/>
      <c r="AV724" s="346"/>
    </row>
    <row r="725" spans="3:48" ht="10.9" customHeight="1">
      <c r="C725" s="352"/>
      <c r="D725" s="355"/>
      <c r="E725" s="358"/>
      <c r="F725" s="361"/>
      <c r="G725" s="352"/>
      <c r="H725" s="364"/>
      <c r="I725" s="369"/>
      <c r="J725" s="370"/>
      <c r="K725" s="371"/>
      <c r="L725" s="375"/>
      <c r="M725" s="376"/>
      <c r="N725" s="376"/>
      <c r="O725" s="376"/>
      <c r="P725" s="376"/>
      <c r="Q725" s="377"/>
      <c r="R725" s="369"/>
      <c r="S725" s="370"/>
      <c r="T725" s="379"/>
      <c r="U725" s="384"/>
      <c r="V725" s="385"/>
      <c r="W725" s="386"/>
      <c r="X725" s="348"/>
      <c r="Y725" s="349"/>
      <c r="Z725" s="349"/>
      <c r="AA725" s="349"/>
      <c r="AB725" s="349"/>
      <c r="AC725" s="350"/>
      <c r="AD725" s="98"/>
      <c r="AU725" s="346"/>
      <c r="AV725" s="346"/>
    </row>
    <row r="726" spans="3:48" ht="10.9" customHeight="1">
      <c r="C726" s="353"/>
      <c r="D726" s="356"/>
      <c r="E726" s="359"/>
      <c r="F726" s="362"/>
      <c r="G726" s="353"/>
      <c r="H726" s="365"/>
      <c r="I726" s="372"/>
      <c r="J726" s="373"/>
      <c r="K726" s="374"/>
      <c r="L726" s="375"/>
      <c r="M726" s="376"/>
      <c r="N726" s="376"/>
      <c r="O726" s="376"/>
      <c r="P726" s="376"/>
      <c r="Q726" s="377"/>
      <c r="R726" s="372"/>
      <c r="S726" s="373"/>
      <c r="T726" s="380"/>
      <c r="U726" s="387"/>
      <c r="V726" s="388"/>
      <c r="W726" s="389"/>
      <c r="X726" s="348"/>
      <c r="Y726" s="349"/>
      <c r="Z726" s="349"/>
      <c r="AA726" s="349"/>
      <c r="AB726" s="349"/>
      <c r="AC726" s="350"/>
      <c r="AD726" s="98"/>
      <c r="AU726" s="346"/>
      <c r="AV726" s="346"/>
    </row>
    <row r="727" spans="3:48" ht="10.9" customHeight="1">
      <c r="C727" s="351">
        <v>8</v>
      </c>
      <c r="D727" s="354" t="s">
        <v>9</v>
      </c>
      <c r="E727" s="357">
        <v>12</v>
      </c>
      <c r="F727" s="360" t="s">
        <v>10</v>
      </c>
      <c r="G727" s="351" t="s">
        <v>19</v>
      </c>
      <c r="H727" s="363"/>
      <c r="I727" s="366"/>
      <c r="J727" s="367"/>
      <c r="K727" s="368"/>
      <c r="L727" s="375">
        <f t="shared" ref="L727" si="495">IF(AND(I727="△",AU727="●"),2+ROUNDDOWN(($K$246-100)/100,0)*2,0)</f>
        <v>0</v>
      </c>
      <c r="M727" s="376"/>
      <c r="N727" s="376"/>
      <c r="O727" s="376"/>
      <c r="P727" s="376"/>
      <c r="Q727" s="377"/>
      <c r="R727" s="366"/>
      <c r="S727" s="367"/>
      <c r="T727" s="378"/>
      <c r="U727" s="381">
        <f t="shared" ref="U727" si="496">IF(R727="①",$AL$198,IF(R727="②",$AL$229,0))</f>
        <v>0</v>
      </c>
      <c r="V727" s="382"/>
      <c r="W727" s="383"/>
      <c r="X727" s="348">
        <f t="shared" ref="X727" si="497">IF(I727="○",L727,ROUNDUP(L727*U727,1))</f>
        <v>0</v>
      </c>
      <c r="Y727" s="349"/>
      <c r="Z727" s="349"/>
      <c r="AA727" s="349"/>
      <c r="AB727" s="349"/>
      <c r="AC727" s="350"/>
      <c r="AD727" s="98"/>
      <c r="AU727" s="346" t="str">
        <f t="shared" ref="AU727" si="498">IF(OR(I727="×",AU731="×"),"×","●")</f>
        <v>●</v>
      </c>
      <c r="AV727" s="346">
        <f t="shared" ref="AV727" si="499">IF(AU727="●",IF(I727="定","-",I727),"-")</f>
        <v>0</v>
      </c>
    </row>
    <row r="728" spans="3:48" ht="10.9" customHeight="1">
      <c r="C728" s="352"/>
      <c r="D728" s="355"/>
      <c r="E728" s="358"/>
      <c r="F728" s="361"/>
      <c r="G728" s="352"/>
      <c r="H728" s="364"/>
      <c r="I728" s="369"/>
      <c r="J728" s="370"/>
      <c r="K728" s="371"/>
      <c r="L728" s="375"/>
      <c r="M728" s="376"/>
      <c r="N728" s="376"/>
      <c r="O728" s="376"/>
      <c r="P728" s="376"/>
      <c r="Q728" s="377"/>
      <c r="R728" s="369"/>
      <c r="S728" s="370"/>
      <c r="T728" s="379"/>
      <c r="U728" s="384"/>
      <c r="V728" s="385"/>
      <c r="W728" s="386"/>
      <c r="X728" s="348"/>
      <c r="Y728" s="349"/>
      <c r="Z728" s="349"/>
      <c r="AA728" s="349"/>
      <c r="AB728" s="349"/>
      <c r="AC728" s="350"/>
      <c r="AD728" s="98"/>
      <c r="AU728" s="346"/>
      <c r="AV728" s="346"/>
    </row>
    <row r="729" spans="3:48" ht="10.9" customHeight="1">
      <c r="C729" s="352"/>
      <c r="D729" s="355"/>
      <c r="E729" s="358"/>
      <c r="F729" s="361"/>
      <c r="G729" s="352"/>
      <c r="H729" s="364"/>
      <c r="I729" s="369"/>
      <c r="J729" s="370"/>
      <c r="K729" s="371"/>
      <c r="L729" s="375"/>
      <c r="M729" s="376"/>
      <c r="N729" s="376"/>
      <c r="O729" s="376"/>
      <c r="P729" s="376"/>
      <c r="Q729" s="377"/>
      <c r="R729" s="369"/>
      <c r="S729" s="370"/>
      <c r="T729" s="379"/>
      <c r="U729" s="384"/>
      <c r="V729" s="385"/>
      <c r="W729" s="386"/>
      <c r="X729" s="348"/>
      <c r="Y729" s="349"/>
      <c r="Z729" s="349"/>
      <c r="AA729" s="349"/>
      <c r="AB729" s="349"/>
      <c r="AC729" s="350"/>
      <c r="AD729" s="98"/>
      <c r="AU729" s="346"/>
      <c r="AV729" s="346"/>
    </row>
    <row r="730" spans="3:48" ht="10.9" customHeight="1">
      <c r="C730" s="353"/>
      <c r="D730" s="356"/>
      <c r="E730" s="359"/>
      <c r="F730" s="362"/>
      <c r="G730" s="353"/>
      <c r="H730" s="365"/>
      <c r="I730" s="372"/>
      <c r="J730" s="373"/>
      <c r="K730" s="374"/>
      <c r="L730" s="375"/>
      <c r="M730" s="376"/>
      <c r="N730" s="376"/>
      <c r="O730" s="376"/>
      <c r="P730" s="376"/>
      <c r="Q730" s="377"/>
      <c r="R730" s="372"/>
      <c r="S730" s="373"/>
      <c r="T730" s="380"/>
      <c r="U730" s="387"/>
      <c r="V730" s="388"/>
      <c r="W730" s="389"/>
      <c r="X730" s="348"/>
      <c r="Y730" s="349"/>
      <c r="Z730" s="349"/>
      <c r="AA730" s="349"/>
      <c r="AB730" s="349"/>
      <c r="AC730" s="350"/>
      <c r="AD730" s="98"/>
      <c r="AU730" s="346"/>
      <c r="AV730" s="346"/>
    </row>
    <row r="731" spans="3:48" ht="10.9" customHeight="1">
      <c r="C731" s="351">
        <v>8</v>
      </c>
      <c r="D731" s="354" t="s">
        <v>9</v>
      </c>
      <c r="E731" s="357">
        <v>13</v>
      </c>
      <c r="F731" s="360" t="s">
        <v>10</v>
      </c>
      <c r="G731" s="351" t="s">
        <v>20</v>
      </c>
      <c r="H731" s="363"/>
      <c r="I731" s="366"/>
      <c r="J731" s="367"/>
      <c r="K731" s="368"/>
      <c r="L731" s="375">
        <f t="shared" ref="L731" si="500">IF(AND(I731="△",AU731="●"),2+ROUNDDOWN(($K$246-100)/100,0)*2,0)</f>
        <v>0</v>
      </c>
      <c r="M731" s="376"/>
      <c r="N731" s="376"/>
      <c r="O731" s="376"/>
      <c r="P731" s="376"/>
      <c r="Q731" s="377"/>
      <c r="R731" s="366"/>
      <c r="S731" s="367"/>
      <c r="T731" s="378"/>
      <c r="U731" s="381">
        <f t="shared" ref="U731" si="501">IF(R731="①",$AL$198,IF(R731="②",$AL$229,0))</f>
        <v>0</v>
      </c>
      <c r="V731" s="382"/>
      <c r="W731" s="383"/>
      <c r="X731" s="348">
        <f t="shared" ref="X731" si="502">IF(I731="○",L731,ROUNDUP(L731*U731,1))</f>
        <v>0</v>
      </c>
      <c r="Y731" s="349"/>
      <c r="Z731" s="349"/>
      <c r="AA731" s="349"/>
      <c r="AB731" s="349"/>
      <c r="AC731" s="350"/>
      <c r="AD731" s="98"/>
      <c r="AU731" s="346" t="str">
        <f t="shared" ref="AU731" si="503">IF(OR(I731="×",AU735="×"),"×","●")</f>
        <v>●</v>
      </c>
      <c r="AV731" s="346">
        <f t="shared" ref="AV731" si="504">IF(AU731="●",IF(I731="定","-",I731),"-")</f>
        <v>0</v>
      </c>
    </row>
    <row r="732" spans="3:48" ht="10.9" customHeight="1">
      <c r="C732" s="352"/>
      <c r="D732" s="355"/>
      <c r="E732" s="358"/>
      <c r="F732" s="361"/>
      <c r="G732" s="352"/>
      <c r="H732" s="364"/>
      <c r="I732" s="369"/>
      <c r="J732" s="370"/>
      <c r="K732" s="371"/>
      <c r="L732" s="375"/>
      <c r="M732" s="376"/>
      <c r="N732" s="376"/>
      <c r="O732" s="376"/>
      <c r="P732" s="376"/>
      <c r="Q732" s="377"/>
      <c r="R732" s="369"/>
      <c r="S732" s="370"/>
      <c r="T732" s="379"/>
      <c r="U732" s="384"/>
      <c r="V732" s="385"/>
      <c r="W732" s="386"/>
      <c r="X732" s="348"/>
      <c r="Y732" s="349"/>
      <c r="Z732" s="349"/>
      <c r="AA732" s="349"/>
      <c r="AB732" s="349"/>
      <c r="AC732" s="350"/>
      <c r="AD732" s="98"/>
      <c r="AU732" s="346"/>
      <c r="AV732" s="346"/>
    </row>
    <row r="733" spans="3:48" ht="10.9" customHeight="1">
      <c r="C733" s="352"/>
      <c r="D733" s="355"/>
      <c r="E733" s="358"/>
      <c r="F733" s="361"/>
      <c r="G733" s="352"/>
      <c r="H733" s="364"/>
      <c r="I733" s="369"/>
      <c r="J733" s="370"/>
      <c r="K733" s="371"/>
      <c r="L733" s="375"/>
      <c r="M733" s="376"/>
      <c r="N733" s="376"/>
      <c r="O733" s="376"/>
      <c r="P733" s="376"/>
      <c r="Q733" s="377"/>
      <c r="R733" s="369"/>
      <c r="S733" s="370"/>
      <c r="T733" s="379"/>
      <c r="U733" s="384"/>
      <c r="V733" s="385"/>
      <c r="W733" s="386"/>
      <c r="X733" s="348"/>
      <c r="Y733" s="349"/>
      <c r="Z733" s="349"/>
      <c r="AA733" s="349"/>
      <c r="AB733" s="349"/>
      <c r="AC733" s="350"/>
      <c r="AD733" s="98"/>
      <c r="AU733" s="346"/>
      <c r="AV733" s="346"/>
    </row>
    <row r="734" spans="3:48" ht="10.9" customHeight="1">
      <c r="C734" s="353"/>
      <c r="D734" s="356"/>
      <c r="E734" s="359"/>
      <c r="F734" s="362"/>
      <c r="G734" s="353"/>
      <c r="H734" s="365"/>
      <c r="I734" s="372"/>
      <c r="J734" s="373"/>
      <c r="K734" s="374"/>
      <c r="L734" s="375"/>
      <c r="M734" s="376"/>
      <c r="N734" s="376"/>
      <c r="O734" s="376"/>
      <c r="P734" s="376"/>
      <c r="Q734" s="377"/>
      <c r="R734" s="372"/>
      <c r="S734" s="373"/>
      <c r="T734" s="380"/>
      <c r="U734" s="387"/>
      <c r="V734" s="388"/>
      <c r="W734" s="389"/>
      <c r="X734" s="348"/>
      <c r="Y734" s="349"/>
      <c r="Z734" s="349"/>
      <c r="AA734" s="349"/>
      <c r="AB734" s="349"/>
      <c r="AC734" s="350"/>
      <c r="AD734" s="98"/>
      <c r="AU734" s="346"/>
      <c r="AV734" s="346"/>
    </row>
    <row r="735" spans="3:48" ht="10.9" customHeight="1">
      <c r="C735" s="351">
        <v>8</v>
      </c>
      <c r="D735" s="354" t="s">
        <v>9</v>
      </c>
      <c r="E735" s="357">
        <v>14</v>
      </c>
      <c r="F735" s="360" t="s">
        <v>10</v>
      </c>
      <c r="G735" s="351" t="s">
        <v>21</v>
      </c>
      <c r="H735" s="363"/>
      <c r="I735" s="366"/>
      <c r="J735" s="367"/>
      <c r="K735" s="368"/>
      <c r="L735" s="375">
        <f t="shared" ref="L735" si="505">IF(AND(I735="△",AU735="●"),2+ROUNDDOWN(($K$246-100)/100,0)*2,0)</f>
        <v>0</v>
      </c>
      <c r="M735" s="376"/>
      <c r="N735" s="376"/>
      <c r="O735" s="376"/>
      <c r="P735" s="376"/>
      <c r="Q735" s="377"/>
      <c r="R735" s="366"/>
      <c r="S735" s="367"/>
      <c r="T735" s="378"/>
      <c r="U735" s="381">
        <f t="shared" ref="U735" si="506">IF(R735="①",$AL$198,IF(R735="②",$AL$229,0))</f>
        <v>0</v>
      </c>
      <c r="V735" s="382"/>
      <c r="W735" s="383"/>
      <c r="X735" s="348">
        <f t="shared" ref="X735" si="507">IF(I735="○",L735,ROUNDUP(L735*U735,1))</f>
        <v>0</v>
      </c>
      <c r="Y735" s="349"/>
      <c r="Z735" s="349"/>
      <c r="AA735" s="349"/>
      <c r="AB735" s="349"/>
      <c r="AC735" s="350"/>
      <c r="AD735" s="98"/>
      <c r="AU735" s="346" t="str">
        <f t="shared" ref="AU735" si="508">IF(OR(I735="×",AU739="×"),"×","●")</f>
        <v>●</v>
      </c>
      <c r="AV735" s="346">
        <f t="shared" ref="AV735" si="509">IF(AU735="●",IF(I735="定","-",I735),"-")</f>
        <v>0</v>
      </c>
    </row>
    <row r="736" spans="3:48" ht="10.9" customHeight="1">
      <c r="C736" s="352"/>
      <c r="D736" s="355"/>
      <c r="E736" s="358"/>
      <c r="F736" s="361"/>
      <c r="G736" s="352"/>
      <c r="H736" s="364"/>
      <c r="I736" s="369"/>
      <c r="J736" s="370"/>
      <c r="K736" s="371"/>
      <c r="L736" s="375"/>
      <c r="M736" s="376"/>
      <c r="N736" s="376"/>
      <c r="O736" s="376"/>
      <c r="P736" s="376"/>
      <c r="Q736" s="377"/>
      <c r="R736" s="369"/>
      <c r="S736" s="370"/>
      <c r="T736" s="379"/>
      <c r="U736" s="384"/>
      <c r="V736" s="385"/>
      <c r="W736" s="386"/>
      <c r="X736" s="348"/>
      <c r="Y736" s="349"/>
      <c r="Z736" s="349"/>
      <c r="AA736" s="349"/>
      <c r="AB736" s="349"/>
      <c r="AC736" s="350"/>
      <c r="AD736" s="98"/>
      <c r="AU736" s="346"/>
      <c r="AV736" s="346"/>
    </row>
    <row r="737" spans="3:48" ht="10.9" customHeight="1">
      <c r="C737" s="352"/>
      <c r="D737" s="355"/>
      <c r="E737" s="358"/>
      <c r="F737" s="361"/>
      <c r="G737" s="352"/>
      <c r="H737" s="364"/>
      <c r="I737" s="369"/>
      <c r="J737" s="370"/>
      <c r="K737" s="371"/>
      <c r="L737" s="375"/>
      <c r="M737" s="376"/>
      <c r="N737" s="376"/>
      <c r="O737" s="376"/>
      <c r="P737" s="376"/>
      <c r="Q737" s="377"/>
      <c r="R737" s="369"/>
      <c r="S737" s="370"/>
      <c r="T737" s="379"/>
      <c r="U737" s="384"/>
      <c r="V737" s="385"/>
      <c r="W737" s="386"/>
      <c r="X737" s="348"/>
      <c r="Y737" s="349"/>
      <c r="Z737" s="349"/>
      <c r="AA737" s="349"/>
      <c r="AB737" s="349"/>
      <c r="AC737" s="350"/>
      <c r="AD737" s="98"/>
      <c r="AU737" s="346"/>
      <c r="AV737" s="346"/>
    </row>
    <row r="738" spans="3:48" ht="10.9" customHeight="1">
      <c r="C738" s="353"/>
      <c r="D738" s="356"/>
      <c r="E738" s="359"/>
      <c r="F738" s="362"/>
      <c r="G738" s="353"/>
      <c r="H738" s="365"/>
      <c r="I738" s="372"/>
      <c r="J738" s="373"/>
      <c r="K738" s="374"/>
      <c r="L738" s="375"/>
      <c r="M738" s="376"/>
      <c r="N738" s="376"/>
      <c r="O738" s="376"/>
      <c r="P738" s="376"/>
      <c r="Q738" s="377"/>
      <c r="R738" s="372"/>
      <c r="S738" s="373"/>
      <c r="T738" s="380"/>
      <c r="U738" s="387"/>
      <c r="V738" s="388"/>
      <c r="W738" s="389"/>
      <c r="X738" s="348"/>
      <c r="Y738" s="349"/>
      <c r="Z738" s="349"/>
      <c r="AA738" s="349"/>
      <c r="AB738" s="349"/>
      <c r="AC738" s="350"/>
      <c r="AD738" s="98"/>
      <c r="AU738" s="346"/>
      <c r="AV738" s="346"/>
    </row>
    <row r="739" spans="3:48" ht="10.9" customHeight="1">
      <c r="C739" s="351">
        <v>8</v>
      </c>
      <c r="D739" s="354" t="s">
        <v>9</v>
      </c>
      <c r="E739" s="357">
        <v>15</v>
      </c>
      <c r="F739" s="360" t="s">
        <v>10</v>
      </c>
      <c r="G739" s="351" t="s">
        <v>22</v>
      </c>
      <c r="H739" s="363"/>
      <c r="I739" s="366"/>
      <c r="J739" s="367"/>
      <c r="K739" s="368"/>
      <c r="L739" s="375">
        <f t="shared" ref="L739" si="510">IF(AND(I739="△",AU739="●"),2+ROUNDDOWN(($K$246-100)/100,0)*2,0)</f>
        <v>0</v>
      </c>
      <c r="M739" s="376"/>
      <c r="N739" s="376"/>
      <c r="O739" s="376"/>
      <c r="P739" s="376"/>
      <c r="Q739" s="377"/>
      <c r="R739" s="366"/>
      <c r="S739" s="367"/>
      <c r="T739" s="378"/>
      <c r="U739" s="381">
        <f t="shared" ref="U739" si="511">IF(R739="①",$AL$198,IF(R739="②",$AL$229,0))</f>
        <v>0</v>
      </c>
      <c r="V739" s="382"/>
      <c r="W739" s="383"/>
      <c r="X739" s="348">
        <f t="shared" ref="X739" si="512">IF(I739="○",L739,ROUNDUP(L739*U739,1))</f>
        <v>0</v>
      </c>
      <c r="Y739" s="349"/>
      <c r="Z739" s="349"/>
      <c r="AA739" s="349"/>
      <c r="AB739" s="349"/>
      <c r="AC739" s="350"/>
      <c r="AD739" s="98"/>
      <c r="AU739" s="346" t="str">
        <f t="shared" ref="AU739" si="513">IF(OR(I739="×",AU743="×"),"×","●")</f>
        <v>●</v>
      </c>
      <c r="AV739" s="346">
        <f t="shared" ref="AV739" si="514">IF(AU739="●",IF(I739="定","-",I739),"-")</f>
        <v>0</v>
      </c>
    </row>
    <row r="740" spans="3:48" ht="10.9" customHeight="1">
      <c r="C740" s="352"/>
      <c r="D740" s="355"/>
      <c r="E740" s="358"/>
      <c r="F740" s="361"/>
      <c r="G740" s="352"/>
      <c r="H740" s="364"/>
      <c r="I740" s="369"/>
      <c r="J740" s="370"/>
      <c r="K740" s="371"/>
      <c r="L740" s="375"/>
      <c r="M740" s="376"/>
      <c r="N740" s="376"/>
      <c r="O740" s="376"/>
      <c r="P740" s="376"/>
      <c r="Q740" s="377"/>
      <c r="R740" s="369"/>
      <c r="S740" s="370"/>
      <c r="T740" s="379"/>
      <c r="U740" s="384"/>
      <c r="V740" s="385"/>
      <c r="W740" s="386"/>
      <c r="X740" s="348"/>
      <c r="Y740" s="349"/>
      <c r="Z740" s="349"/>
      <c r="AA740" s="349"/>
      <c r="AB740" s="349"/>
      <c r="AC740" s="350"/>
      <c r="AD740" s="98"/>
      <c r="AU740" s="346"/>
      <c r="AV740" s="346"/>
    </row>
    <row r="741" spans="3:48" ht="10.9" customHeight="1">
      <c r="C741" s="352"/>
      <c r="D741" s="355"/>
      <c r="E741" s="358"/>
      <c r="F741" s="361"/>
      <c r="G741" s="352"/>
      <c r="H741" s="364"/>
      <c r="I741" s="369"/>
      <c r="J741" s="370"/>
      <c r="K741" s="371"/>
      <c r="L741" s="375"/>
      <c r="M741" s="376"/>
      <c r="N741" s="376"/>
      <c r="O741" s="376"/>
      <c r="P741" s="376"/>
      <c r="Q741" s="377"/>
      <c r="R741" s="369"/>
      <c r="S741" s="370"/>
      <c r="T741" s="379"/>
      <c r="U741" s="384"/>
      <c r="V741" s="385"/>
      <c r="W741" s="386"/>
      <c r="X741" s="348"/>
      <c r="Y741" s="349"/>
      <c r="Z741" s="349"/>
      <c r="AA741" s="349"/>
      <c r="AB741" s="349"/>
      <c r="AC741" s="350"/>
      <c r="AD741" s="98"/>
      <c r="AU741" s="346"/>
      <c r="AV741" s="346"/>
    </row>
    <row r="742" spans="3:48" ht="10.9" customHeight="1">
      <c r="C742" s="353"/>
      <c r="D742" s="356"/>
      <c r="E742" s="359"/>
      <c r="F742" s="362"/>
      <c r="G742" s="353"/>
      <c r="H742" s="365"/>
      <c r="I742" s="372"/>
      <c r="J742" s="373"/>
      <c r="K742" s="374"/>
      <c r="L742" s="375"/>
      <c r="M742" s="376"/>
      <c r="N742" s="376"/>
      <c r="O742" s="376"/>
      <c r="P742" s="376"/>
      <c r="Q742" s="377"/>
      <c r="R742" s="372"/>
      <c r="S742" s="373"/>
      <c r="T742" s="380"/>
      <c r="U742" s="387"/>
      <c r="V742" s="388"/>
      <c r="W742" s="389"/>
      <c r="X742" s="348"/>
      <c r="Y742" s="349"/>
      <c r="Z742" s="349"/>
      <c r="AA742" s="349"/>
      <c r="AB742" s="349"/>
      <c r="AC742" s="350"/>
      <c r="AD742" s="98"/>
      <c r="AU742" s="346"/>
      <c r="AV742" s="346"/>
    </row>
    <row r="743" spans="3:48" ht="10.9" customHeight="1">
      <c r="C743" s="351">
        <v>8</v>
      </c>
      <c r="D743" s="354" t="s">
        <v>9</v>
      </c>
      <c r="E743" s="357">
        <v>16</v>
      </c>
      <c r="F743" s="360" t="s">
        <v>10</v>
      </c>
      <c r="G743" s="352" t="s">
        <v>23</v>
      </c>
      <c r="H743" s="364"/>
      <c r="I743" s="369"/>
      <c r="J743" s="370"/>
      <c r="K743" s="371"/>
      <c r="L743" s="375">
        <f t="shared" ref="L743" si="515">IF(AND(I743="△",AU743="●"),2+ROUNDDOWN(($K$246-100)/100,0)*2,0)</f>
        <v>0</v>
      </c>
      <c r="M743" s="376"/>
      <c r="N743" s="376"/>
      <c r="O743" s="376"/>
      <c r="P743" s="376"/>
      <c r="Q743" s="377"/>
      <c r="R743" s="366"/>
      <c r="S743" s="367"/>
      <c r="T743" s="378"/>
      <c r="U743" s="381">
        <f t="shared" ref="U743" si="516">IF(R743="①",$AL$198,IF(R743="②",$AL$229,0))</f>
        <v>0</v>
      </c>
      <c r="V743" s="382"/>
      <c r="W743" s="383"/>
      <c r="X743" s="348">
        <f t="shared" ref="X743" si="517">IF(I743="○",L743,ROUNDUP(L743*U743,1))</f>
        <v>0</v>
      </c>
      <c r="Y743" s="349"/>
      <c r="Z743" s="349"/>
      <c r="AA743" s="349"/>
      <c r="AB743" s="349"/>
      <c r="AC743" s="350"/>
      <c r="AD743" s="98"/>
      <c r="AU743" s="346" t="str">
        <f t="shared" ref="AU743" si="518">IF(OR(I743="×",AU747="×"),"×","●")</f>
        <v>●</v>
      </c>
      <c r="AV743" s="346">
        <f t="shared" ref="AV743" si="519">IF(AU743="●",IF(I743="定","-",I743),"-")</f>
        <v>0</v>
      </c>
    </row>
    <row r="744" spans="3:48" ht="10.9" customHeight="1">
      <c r="C744" s="352"/>
      <c r="D744" s="355"/>
      <c r="E744" s="358"/>
      <c r="F744" s="361"/>
      <c r="G744" s="352"/>
      <c r="H744" s="364"/>
      <c r="I744" s="369"/>
      <c r="J744" s="370"/>
      <c r="K744" s="371"/>
      <c r="L744" s="375"/>
      <c r="M744" s="376"/>
      <c r="N744" s="376"/>
      <c r="O744" s="376"/>
      <c r="P744" s="376"/>
      <c r="Q744" s="377"/>
      <c r="R744" s="369"/>
      <c r="S744" s="370"/>
      <c r="T744" s="379"/>
      <c r="U744" s="384"/>
      <c r="V744" s="385"/>
      <c r="W744" s="386"/>
      <c r="X744" s="348"/>
      <c r="Y744" s="349"/>
      <c r="Z744" s="349"/>
      <c r="AA744" s="349"/>
      <c r="AB744" s="349"/>
      <c r="AC744" s="350"/>
      <c r="AD744" s="98"/>
      <c r="AU744" s="346"/>
      <c r="AV744" s="346"/>
    </row>
    <row r="745" spans="3:48" ht="10.9" customHeight="1">
      <c r="C745" s="352"/>
      <c r="D745" s="355"/>
      <c r="E745" s="358"/>
      <c r="F745" s="361"/>
      <c r="G745" s="352"/>
      <c r="H745" s="364"/>
      <c r="I745" s="369"/>
      <c r="J745" s="370"/>
      <c r="K745" s="371"/>
      <c r="L745" s="375"/>
      <c r="M745" s="376"/>
      <c r="N745" s="376"/>
      <c r="O745" s="376"/>
      <c r="P745" s="376"/>
      <c r="Q745" s="377"/>
      <c r="R745" s="369"/>
      <c r="S745" s="370"/>
      <c r="T745" s="379"/>
      <c r="U745" s="384"/>
      <c r="V745" s="385"/>
      <c r="W745" s="386"/>
      <c r="X745" s="348"/>
      <c r="Y745" s="349"/>
      <c r="Z745" s="349"/>
      <c r="AA745" s="349"/>
      <c r="AB745" s="349"/>
      <c r="AC745" s="350"/>
      <c r="AD745" s="98"/>
      <c r="AU745" s="346"/>
      <c r="AV745" s="346"/>
    </row>
    <row r="746" spans="3:48" ht="10.9" customHeight="1">
      <c r="C746" s="353"/>
      <c r="D746" s="356"/>
      <c r="E746" s="359"/>
      <c r="F746" s="362"/>
      <c r="G746" s="353"/>
      <c r="H746" s="365"/>
      <c r="I746" s="372"/>
      <c r="J746" s="373"/>
      <c r="K746" s="374"/>
      <c r="L746" s="375"/>
      <c r="M746" s="376"/>
      <c r="N746" s="376"/>
      <c r="O746" s="376"/>
      <c r="P746" s="376"/>
      <c r="Q746" s="377"/>
      <c r="R746" s="372"/>
      <c r="S746" s="373"/>
      <c r="T746" s="380"/>
      <c r="U746" s="387"/>
      <c r="V746" s="388"/>
      <c r="W746" s="389"/>
      <c r="X746" s="348"/>
      <c r="Y746" s="349"/>
      <c r="Z746" s="349"/>
      <c r="AA746" s="349"/>
      <c r="AB746" s="349"/>
      <c r="AC746" s="350"/>
      <c r="AD746" s="98"/>
      <c r="AU746" s="346"/>
      <c r="AV746" s="346"/>
    </row>
    <row r="747" spans="3:48" ht="10.9" customHeight="1">
      <c r="C747" s="351">
        <v>8</v>
      </c>
      <c r="D747" s="354" t="s">
        <v>9</v>
      </c>
      <c r="E747" s="357">
        <v>17</v>
      </c>
      <c r="F747" s="360" t="s">
        <v>10</v>
      </c>
      <c r="G747" s="351" t="s">
        <v>24</v>
      </c>
      <c r="H747" s="363"/>
      <c r="I747" s="366"/>
      <c r="J747" s="367"/>
      <c r="K747" s="368"/>
      <c r="L747" s="375">
        <f t="shared" ref="L747" si="520">IF(AND(I747="△",AU747="●"),2+ROUNDDOWN(($K$246-100)/100,0)*2,0)</f>
        <v>0</v>
      </c>
      <c r="M747" s="376"/>
      <c r="N747" s="376"/>
      <c r="O747" s="376"/>
      <c r="P747" s="376"/>
      <c r="Q747" s="377"/>
      <c r="R747" s="366"/>
      <c r="S747" s="367"/>
      <c r="T747" s="378"/>
      <c r="U747" s="381">
        <f t="shared" ref="U747" si="521">IF(R747="①",$AL$198,IF(R747="②",$AL$229,0))</f>
        <v>0</v>
      </c>
      <c r="V747" s="382"/>
      <c r="W747" s="383"/>
      <c r="X747" s="348">
        <f t="shared" ref="X747" si="522">IF(I747="○",L747,ROUNDUP(L747*U747,1))</f>
        <v>0</v>
      </c>
      <c r="Y747" s="349"/>
      <c r="Z747" s="349"/>
      <c r="AA747" s="349"/>
      <c r="AB747" s="349"/>
      <c r="AC747" s="350"/>
      <c r="AD747" s="98"/>
      <c r="AU747" s="346" t="str">
        <f t="shared" ref="AU747" si="523">IF(OR(I747="×",AU751="×"),"×","●")</f>
        <v>●</v>
      </c>
      <c r="AV747" s="346">
        <f t="shared" ref="AV747" si="524">IF(AU747="●",IF(I747="定","-",I747),"-")</f>
        <v>0</v>
      </c>
    </row>
    <row r="748" spans="3:48" ht="10.9" customHeight="1">
      <c r="C748" s="352"/>
      <c r="D748" s="355"/>
      <c r="E748" s="358"/>
      <c r="F748" s="361"/>
      <c r="G748" s="352"/>
      <c r="H748" s="364"/>
      <c r="I748" s="369"/>
      <c r="J748" s="370"/>
      <c r="K748" s="371"/>
      <c r="L748" s="375"/>
      <c r="M748" s="376"/>
      <c r="N748" s="376"/>
      <c r="O748" s="376"/>
      <c r="P748" s="376"/>
      <c r="Q748" s="377"/>
      <c r="R748" s="369"/>
      <c r="S748" s="370"/>
      <c r="T748" s="379"/>
      <c r="U748" s="384"/>
      <c r="V748" s="385"/>
      <c r="W748" s="386"/>
      <c r="X748" s="348"/>
      <c r="Y748" s="349"/>
      <c r="Z748" s="349"/>
      <c r="AA748" s="349"/>
      <c r="AB748" s="349"/>
      <c r="AC748" s="350"/>
      <c r="AD748" s="98"/>
      <c r="AU748" s="346"/>
      <c r="AV748" s="346"/>
    </row>
    <row r="749" spans="3:48" ht="10.9" customHeight="1">
      <c r="C749" s="352"/>
      <c r="D749" s="355"/>
      <c r="E749" s="358"/>
      <c r="F749" s="361"/>
      <c r="G749" s="352"/>
      <c r="H749" s="364"/>
      <c r="I749" s="369"/>
      <c r="J749" s="370"/>
      <c r="K749" s="371"/>
      <c r="L749" s="375"/>
      <c r="M749" s="376"/>
      <c r="N749" s="376"/>
      <c r="O749" s="376"/>
      <c r="P749" s="376"/>
      <c r="Q749" s="377"/>
      <c r="R749" s="369"/>
      <c r="S749" s="370"/>
      <c r="T749" s="379"/>
      <c r="U749" s="384"/>
      <c r="V749" s="385"/>
      <c r="W749" s="386"/>
      <c r="X749" s="348"/>
      <c r="Y749" s="349"/>
      <c r="Z749" s="349"/>
      <c r="AA749" s="349"/>
      <c r="AB749" s="349"/>
      <c r="AC749" s="350"/>
      <c r="AD749" s="98"/>
      <c r="AU749" s="346"/>
      <c r="AV749" s="346"/>
    </row>
    <row r="750" spans="3:48" ht="10.9" customHeight="1">
      <c r="C750" s="353"/>
      <c r="D750" s="356"/>
      <c r="E750" s="359"/>
      <c r="F750" s="362"/>
      <c r="G750" s="353"/>
      <c r="H750" s="365"/>
      <c r="I750" s="372"/>
      <c r="J750" s="373"/>
      <c r="K750" s="374"/>
      <c r="L750" s="375"/>
      <c r="M750" s="376"/>
      <c r="N750" s="376"/>
      <c r="O750" s="376"/>
      <c r="P750" s="376"/>
      <c r="Q750" s="377"/>
      <c r="R750" s="372"/>
      <c r="S750" s="373"/>
      <c r="T750" s="380"/>
      <c r="U750" s="387"/>
      <c r="V750" s="388"/>
      <c r="W750" s="389"/>
      <c r="X750" s="348"/>
      <c r="Y750" s="349"/>
      <c r="Z750" s="349"/>
      <c r="AA750" s="349"/>
      <c r="AB750" s="349"/>
      <c r="AC750" s="350"/>
      <c r="AD750" s="98"/>
      <c r="AU750" s="346"/>
      <c r="AV750" s="346"/>
    </row>
    <row r="751" spans="3:48" ht="10.9" customHeight="1">
      <c r="C751" s="351">
        <v>8</v>
      </c>
      <c r="D751" s="354" t="s">
        <v>9</v>
      </c>
      <c r="E751" s="357">
        <v>18</v>
      </c>
      <c r="F751" s="360" t="s">
        <v>10</v>
      </c>
      <c r="G751" s="351" t="s">
        <v>25</v>
      </c>
      <c r="H751" s="363"/>
      <c r="I751" s="366"/>
      <c r="J751" s="367"/>
      <c r="K751" s="368"/>
      <c r="L751" s="375">
        <f t="shared" ref="L751" si="525">IF(AND(I751="△",AU751="●"),2+ROUNDDOWN(($K$246-100)/100,0)*2,0)</f>
        <v>0</v>
      </c>
      <c r="M751" s="376"/>
      <c r="N751" s="376"/>
      <c r="O751" s="376"/>
      <c r="P751" s="376"/>
      <c r="Q751" s="377"/>
      <c r="R751" s="366"/>
      <c r="S751" s="367"/>
      <c r="T751" s="378"/>
      <c r="U751" s="381">
        <f t="shared" ref="U751" si="526">IF(R751="①",$AL$198,IF(R751="②",$AL$229,0))</f>
        <v>0</v>
      </c>
      <c r="V751" s="382"/>
      <c r="W751" s="383"/>
      <c r="X751" s="348">
        <f t="shared" ref="X751" si="527">IF(I751="○",L751,ROUNDUP(L751*U751,1))</f>
        <v>0</v>
      </c>
      <c r="Y751" s="349"/>
      <c r="Z751" s="349"/>
      <c r="AA751" s="349"/>
      <c r="AB751" s="349"/>
      <c r="AC751" s="350"/>
      <c r="AD751" s="98"/>
      <c r="AU751" s="346" t="str">
        <f t="shared" ref="AU751" si="528">IF(OR(I751="×",AU755="×"),"×","●")</f>
        <v>●</v>
      </c>
      <c r="AV751" s="346">
        <f t="shared" ref="AV751" si="529">IF(AU751="●",IF(I751="定","-",I751),"-")</f>
        <v>0</v>
      </c>
    </row>
    <row r="752" spans="3:48" ht="10.9" customHeight="1">
      <c r="C752" s="352"/>
      <c r="D752" s="355"/>
      <c r="E752" s="358"/>
      <c r="F752" s="361"/>
      <c r="G752" s="352"/>
      <c r="H752" s="364"/>
      <c r="I752" s="369"/>
      <c r="J752" s="370"/>
      <c r="K752" s="371"/>
      <c r="L752" s="375"/>
      <c r="M752" s="376"/>
      <c r="N752" s="376"/>
      <c r="O752" s="376"/>
      <c r="P752" s="376"/>
      <c r="Q752" s="377"/>
      <c r="R752" s="369"/>
      <c r="S752" s="370"/>
      <c r="T752" s="379"/>
      <c r="U752" s="384"/>
      <c r="V752" s="385"/>
      <c r="W752" s="386"/>
      <c r="X752" s="348"/>
      <c r="Y752" s="349"/>
      <c r="Z752" s="349"/>
      <c r="AA752" s="349"/>
      <c r="AB752" s="349"/>
      <c r="AC752" s="350"/>
      <c r="AD752" s="98"/>
      <c r="AU752" s="346"/>
      <c r="AV752" s="346"/>
    </row>
    <row r="753" spans="3:48" ht="10.9" customHeight="1">
      <c r="C753" s="352"/>
      <c r="D753" s="355"/>
      <c r="E753" s="358"/>
      <c r="F753" s="361"/>
      <c r="G753" s="352"/>
      <c r="H753" s="364"/>
      <c r="I753" s="369"/>
      <c r="J753" s="370"/>
      <c r="K753" s="371"/>
      <c r="L753" s="375"/>
      <c r="M753" s="376"/>
      <c r="N753" s="376"/>
      <c r="O753" s="376"/>
      <c r="P753" s="376"/>
      <c r="Q753" s="377"/>
      <c r="R753" s="369"/>
      <c r="S753" s="370"/>
      <c r="T753" s="379"/>
      <c r="U753" s="384"/>
      <c r="V753" s="385"/>
      <c r="W753" s="386"/>
      <c r="X753" s="348"/>
      <c r="Y753" s="349"/>
      <c r="Z753" s="349"/>
      <c r="AA753" s="349"/>
      <c r="AB753" s="349"/>
      <c r="AC753" s="350"/>
      <c r="AD753" s="98"/>
      <c r="AU753" s="346"/>
      <c r="AV753" s="346"/>
    </row>
    <row r="754" spans="3:48" ht="10.9" customHeight="1">
      <c r="C754" s="353"/>
      <c r="D754" s="356"/>
      <c r="E754" s="359"/>
      <c r="F754" s="362"/>
      <c r="G754" s="353"/>
      <c r="H754" s="365"/>
      <c r="I754" s="372"/>
      <c r="J754" s="373"/>
      <c r="K754" s="374"/>
      <c r="L754" s="375"/>
      <c r="M754" s="376"/>
      <c r="N754" s="376"/>
      <c r="O754" s="376"/>
      <c r="P754" s="376"/>
      <c r="Q754" s="377"/>
      <c r="R754" s="372"/>
      <c r="S754" s="373"/>
      <c r="T754" s="380"/>
      <c r="U754" s="387"/>
      <c r="V754" s="388"/>
      <c r="W754" s="389"/>
      <c r="X754" s="348"/>
      <c r="Y754" s="349"/>
      <c r="Z754" s="349"/>
      <c r="AA754" s="349"/>
      <c r="AB754" s="349"/>
      <c r="AC754" s="350"/>
      <c r="AD754" s="98"/>
      <c r="AU754" s="346"/>
      <c r="AV754" s="346"/>
    </row>
    <row r="755" spans="3:48" ht="10.9" customHeight="1">
      <c r="C755" s="351">
        <v>8</v>
      </c>
      <c r="D755" s="354" t="s">
        <v>9</v>
      </c>
      <c r="E755" s="357">
        <v>19</v>
      </c>
      <c r="F755" s="360" t="s">
        <v>10</v>
      </c>
      <c r="G755" s="351" t="s">
        <v>19</v>
      </c>
      <c r="H755" s="363"/>
      <c r="I755" s="366"/>
      <c r="J755" s="367"/>
      <c r="K755" s="368"/>
      <c r="L755" s="375">
        <f t="shared" ref="L755" si="530">IF(AND(I755="△",AU755="●"),2+ROUNDDOWN(($K$246-100)/100,0)*2,0)</f>
        <v>0</v>
      </c>
      <c r="M755" s="376"/>
      <c r="N755" s="376"/>
      <c r="O755" s="376"/>
      <c r="P755" s="376"/>
      <c r="Q755" s="377"/>
      <c r="R755" s="366"/>
      <c r="S755" s="367"/>
      <c r="T755" s="378"/>
      <c r="U755" s="381">
        <f t="shared" ref="U755" si="531">IF(R755="①",$AL$198,IF(R755="②",$AL$229,0))</f>
        <v>0</v>
      </c>
      <c r="V755" s="382"/>
      <c r="W755" s="383"/>
      <c r="X755" s="348">
        <f t="shared" ref="X755" si="532">IF(I755="○",L755,ROUNDUP(L755*U755,1))</f>
        <v>0</v>
      </c>
      <c r="Y755" s="349"/>
      <c r="Z755" s="349"/>
      <c r="AA755" s="349"/>
      <c r="AB755" s="349"/>
      <c r="AC755" s="350"/>
      <c r="AD755" s="98"/>
      <c r="AU755" s="346" t="str">
        <f>IF(I755="×","×","●")</f>
        <v>●</v>
      </c>
      <c r="AV755" s="346">
        <f t="shared" ref="AV755" si="533">IF(AU755="●",IF(I755="定","-",I755),"-")</f>
        <v>0</v>
      </c>
    </row>
    <row r="756" spans="3:48" ht="10.9" customHeight="1">
      <c r="C756" s="352"/>
      <c r="D756" s="355"/>
      <c r="E756" s="358"/>
      <c r="F756" s="361"/>
      <c r="G756" s="352"/>
      <c r="H756" s="364"/>
      <c r="I756" s="369"/>
      <c r="J756" s="370"/>
      <c r="K756" s="371"/>
      <c r="L756" s="375"/>
      <c r="M756" s="376"/>
      <c r="N756" s="376"/>
      <c r="O756" s="376"/>
      <c r="P756" s="376"/>
      <c r="Q756" s="377"/>
      <c r="R756" s="369"/>
      <c r="S756" s="370"/>
      <c r="T756" s="379"/>
      <c r="U756" s="384"/>
      <c r="V756" s="385"/>
      <c r="W756" s="386"/>
      <c r="X756" s="348"/>
      <c r="Y756" s="349"/>
      <c r="Z756" s="349"/>
      <c r="AA756" s="349"/>
      <c r="AB756" s="349"/>
      <c r="AC756" s="350"/>
      <c r="AD756" s="98"/>
      <c r="AU756" s="346"/>
      <c r="AV756" s="346"/>
    </row>
    <row r="757" spans="3:48" ht="10.9" customHeight="1">
      <c r="C757" s="352"/>
      <c r="D757" s="355"/>
      <c r="E757" s="358"/>
      <c r="F757" s="361"/>
      <c r="G757" s="352"/>
      <c r="H757" s="364"/>
      <c r="I757" s="369"/>
      <c r="J757" s="370"/>
      <c r="K757" s="371"/>
      <c r="L757" s="375"/>
      <c r="M757" s="376"/>
      <c r="N757" s="376"/>
      <c r="O757" s="376"/>
      <c r="P757" s="376"/>
      <c r="Q757" s="377"/>
      <c r="R757" s="369"/>
      <c r="S757" s="370"/>
      <c r="T757" s="379"/>
      <c r="U757" s="384"/>
      <c r="V757" s="385"/>
      <c r="W757" s="386"/>
      <c r="X757" s="348"/>
      <c r="Y757" s="349"/>
      <c r="Z757" s="349"/>
      <c r="AA757" s="349"/>
      <c r="AB757" s="349"/>
      <c r="AC757" s="350"/>
      <c r="AD757" s="98"/>
      <c r="AU757" s="346"/>
      <c r="AV757" s="346"/>
    </row>
    <row r="758" spans="3:48" ht="10.9" customHeight="1" thickBot="1">
      <c r="C758" s="353"/>
      <c r="D758" s="356"/>
      <c r="E758" s="359"/>
      <c r="F758" s="362"/>
      <c r="G758" s="353"/>
      <c r="H758" s="365"/>
      <c r="I758" s="372"/>
      <c r="J758" s="373"/>
      <c r="K758" s="374"/>
      <c r="L758" s="375"/>
      <c r="M758" s="376"/>
      <c r="N758" s="376"/>
      <c r="O758" s="376"/>
      <c r="P758" s="376"/>
      <c r="Q758" s="377"/>
      <c r="R758" s="372"/>
      <c r="S758" s="373"/>
      <c r="T758" s="380"/>
      <c r="U758" s="387"/>
      <c r="V758" s="388"/>
      <c r="W758" s="389"/>
      <c r="X758" s="348"/>
      <c r="Y758" s="349"/>
      <c r="Z758" s="349"/>
      <c r="AA758" s="349"/>
      <c r="AB758" s="349"/>
      <c r="AC758" s="350"/>
      <c r="AD758" s="98"/>
      <c r="AU758" s="347"/>
      <c r="AV758" s="347"/>
    </row>
    <row r="759" spans="3:48" ht="14.1" customHeight="1" thickTop="1">
      <c r="C759" s="513" t="s">
        <v>127</v>
      </c>
      <c r="D759" s="514"/>
      <c r="E759" s="514"/>
      <c r="F759" s="514"/>
      <c r="G759" s="514"/>
      <c r="H759" s="514"/>
      <c r="I759" s="515"/>
      <c r="J759" s="513" t="s">
        <v>149</v>
      </c>
      <c r="K759" s="522"/>
      <c r="L759" s="522"/>
      <c r="M759" s="523"/>
      <c r="N759" s="530" t="s">
        <v>256</v>
      </c>
      <c r="O759" s="530"/>
      <c r="P759" s="533">
        <f>COUNTIF(AV291:AV758,"○")</f>
        <v>0</v>
      </c>
      <c r="Q759" s="533"/>
      <c r="R759" s="536" t="s">
        <v>147</v>
      </c>
      <c r="S759" s="530"/>
      <c r="T759" s="533">
        <f>COUNTIF(AV291:AV758,"△")</f>
        <v>0</v>
      </c>
      <c r="U759" s="533"/>
      <c r="V759" s="539">
        <f>SUM(X291:AC758)</f>
        <v>0</v>
      </c>
      <c r="W759" s="540"/>
      <c r="X759" s="540"/>
      <c r="Y759" s="540"/>
      <c r="Z759" s="540"/>
      <c r="AA759" s="545" t="s">
        <v>39</v>
      </c>
      <c r="AB759" s="545"/>
      <c r="AC759" s="546"/>
      <c r="AD759" s="118"/>
      <c r="AE759" s="118"/>
      <c r="AF759" s="118"/>
      <c r="AG759" s="118"/>
      <c r="AU759" s="346">
        <f>COUNTIF(AU291:AU758,"●")</f>
        <v>117</v>
      </c>
      <c r="AV759" s="346">
        <f>COUNTIF(AV291:AV758,"○")+COUNTIF(AV291:AV758,"△")</f>
        <v>0</v>
      </c>
    </row>
    <row r="760" spans="3:48" ht="14.1" customHeight="1">
      <c r="C760" s="516"/>
      <c r="D760" s="517"/>
      <c r="E760" s="517"/>
      <c r="F760" s="517"/>
      <c r="G760" s="517"/>
      <c r="H760" s="517"/>
      <c r="I760" s="518"/>
      <c r="J760" s="524"/>
      <c r="K760" s="525"/>
      <c r="L760" s="525"/>
      <c r="M760" s="526"/>
      <c r="N760" s="531"/>
      <c r="O760" s="531"/>
      <c r="P760" s="534"/>
      <c r="Q760" s="534"/>
      <c r="R760" s="537"/>
      <c r="S760" s="531"/>
      <c r="T760" s="534"/>
      <c r="U760" s="534"/>
      <c r="V760" s="541"/>
      <c r="W760" s="542"/>
      <c r="X760" s="542"/>
      <c r="Y760" s="542"/>
      <c r="Z760" s="542"/>
      <c r="AA760" s="547"/>
      <c r="AB760" s="547"/>
      <c r="AC760" s="548"/>
      <c r="AD760" s="118"/>
      <c r="AE760" s="118"/>
      <c r="AF760" s="118"/>
      <c r="AG760" s="118"/>
      <c r="AU760" s="346"/>
      <c r="AV760" s="346"/>
    </row>
    <row r="761" spans="3:48" ht="14.1" customHeight="1">
      <c r="C761" s="516"/>
      <c r="D761" s="517"/>
      <c r="E761" s="517"/>
      <c r="F761" s="517"/>
      <c r="G761" s="517"/>
      <c r="H761" s="517"/>
      <c r="I761" s="518"/>
      <c r="J761" s="524"/>
      <c r="K761" s="525"/>
      <c r="L761" s="525"/>
      <c r="M761" s="526"/>
      <c r="N761" s="531"/>
      <c r="O761" s="531"/>
      <c r="P761" s="534"/>
      <c r="Q761" s="534"/>
      <c r="R761" s="537"/>
      <c r="S761" s="531"/>
      <c r="T761" s="534"/>
      <c r="U761" s="534"/>
      <c r="V761" s="541"/>
      <c r="W761" s="542"/>
      <c r="X761" s="542"/>
      <c r="Y761" s="542"/>
      <c r="Z761" s="542"/>
      <c r="AA761" s="547"/>
      <c r="AB761" s="547"/>
      <c r="AC761" s="548"/>
      <c r="AU761" s="346"/>
      <c r="AV761" s="346"/>
    </row>
    <row r="762" spans="3:48" ht="14.1" customHeight="1" thickBot="1">
      <c r="C762" s="519"/>
      <c r="D762" s="520"/>
      <c r="E762" s="520"/>
      <c r="F762" s="520"/>
      <c r="G762" s="520"/>
      <c r="H762" s="520"/>
      <c r="I762" s="521"/>
      <c r="J762" s="527"/>
      <c r="K762" s="528"/>
      <c r="L762" s="528"/>
      <c r="M762" s="529"/>
      <c r="N762" s="532"/>
      <c r="O762" s="532"/>
      <c r="P762" s="535"/>
      <c r="Q762" s="535"/>
      <c r="R762" s="538"/>
      <c r="S762" s="532"/>
      <c r="T762" s="535"/>
      <c r="U762" s="535"/>
      <c r="V762" s="543"/>
      <c r="W762" s="544"/>
      <c r="X762" s="544"/>
      <c r="Y762" s="544"/>
      <c r="Z762" s="544"/>
      <c r="AA762" s="549"/>
      <c r="AB762" s="549"/>
      <c r="AC762" s="550"/>
      <c r="AU762" s="551"/>
      <c r="AV762" s="551"/>
    </row>
    <row r="763" spans="3:48" ht="19.5" thickTop="1">
      <c r="AF763" s="230"/>
    </row>
  </sheetData>
  <sheetProtection algorithmName="SHA-512" hashValue="an0aYegCL49Pk8sWDdQ6iwMf9huSU6En7Z/KJerJbY1X0TONi8PDL4bSnxCCx8Ziv+cTjLTqFO7THSMnDVYRvw==" saltValue="rPnoVWjG6EVy4WfaFZLWMQ==" spinCount="100000" sheet="1" formatCells="0"/>
  <mergeCells count="1705">
    <mergeCell ref="AN282:AS283"/>
    <mergeCell ref="C285:AS285"/>
    <mergeCell ref="V759:Z762"/>
    <mergeCell ref="AA759:AC762"/>
    <mergeCell ref="AU759:AU762"/>
    <mergeCell ref="AV759:AV762"/>
    <mergeCell ref="C759:I762"/>
    <mergeCell ref="J759:M762"/>
    <mergeCell ref="N759:O762"/>
    <mergeCell ref="P759:Q762"/>
    <mergeCell ref="R759:S762"/>
    <mergeCell ref="T759:U762"/>
    <mergeCell ref="L755:Q758"/>
    <mergeCell ref="R755:T758"/>
    <mergeCell ref="U755:W758"/>
    <mergeCell ref="X755:AC758"/>
    <mergeCell ref="AU755:AU758"/>
    <mergeCell ref="AV755:AV758"/>
    <mergeCell ref="C755:C758"/>
    <mergeCell ref="D755:D758"/>
    <mergeCell ref="E755:E758"/>
    <mergeCell ref="F755:F758"/>
    <mergeCell ref="G755:H758"/>
    <mergeCell ref="I755:K758"/>
    <mergeCell ref="L751:Q754"/>
    <mergeCell ref="R751:T754"/>
    <mergeCell ref="U751:W754"/>
    <mergeCell ref="X751:AC754"/>
    <mergeCell ref="AU751:AU754"/>
    <mergeCell ref="AV751:AV754"/>
    <mergeCell ref="C751:C754"/>
    <mergeCell ref="D751:D754"/>
    <mergeCell ref="E751:E754"/>
    <mergeCell ref="F751:F754"/>
    <mergeCell ref="G751:H754"/>
    <mergeCell ref="I751:K754"/>
    <mergeCell ref="L747:Q750"/>
    <mergeCell ref="R747:T750"/>
    <mergeCell ref="U747:W750"/>
    <mergeCell ref="X747:AC750"/>
    <mergeCell ref="AU747:AU750"/>
    <mergeCell ref="AV747:AV750"/>
    <mergeCell ref="C747:C750"/>
    <mergeCell ref="D747:D750"/>
    <mergeCell ref="E747:E750"/>
    <mergeCell ref="F747:F750"/>
    <mergeCell ref="G747:H750"/>
    <mergeCell ref="I747:K750"/>
    <mergeCell ref="L743:Q746"/>
    <mergeCell ref="R743:T746"/>
    <mergeCell ref="U743:W746"/>
    <mergeCell ref="X743:AC746"/>
    <mergeCell ref="AU743:AU746"/>
    <mergeCell ref="AV743:AV746"/>
    <mergeCell ref="C743:C746"/>
    <mergeCell ref="D743:D746"/>
    <mergeCell ref="E743:E746"/>
    <mergeCell ref="F743:F746"/>
    <mergeCell ref="G743:H746"/>
    <mergeCell ref="I743:K746"/>
    <mergeCell ref="L739:Q742"/>
    <mergeCell ref="R739:T742"/>
    <mergeCell ref="U739:W742"/>
    <mergeCell ref="X739:AC742"/>
    <mergeCell ref="AU739:AU742"/>
    <mergeCell ref="AV739:AV742"/>
    <mergeCell ref="C739:C742"/>
    <mergeCell ref="D739:D742"/>
    <mergeCell ref="E739:E742"/>
    <mergeCell ref="F739:F742"/>
    <mergeCell ref="G739:H742"/>
    <mergeCell ref="I739:K742"/>
    <mergeCell ref="L735:Q738"/>
    <mergeCell ref="R735:T738"/>
    <mergeCell ref="U735:W738"/>
    <mergeCell ref="X735:AC738"/>
    <mergeCell ref="AU735:AU738"/>
    <mergeCell ref="AV735:AV738"/>
    <mergeCell ref="C735:C738"/>
    <mergeCell ref="D735:D738"/>
    <mergeCell ref="E735:E738"/>
    <mergeCell ref="F735:F738"/>
    <mergeCell ref="G735:H738"/>
    <mergeCell ref="I735:K738"/>
    <mergeCell ref="L731:Q734"/>
    <mergeCell ref="R731:T734"/>
    <mergeCell ref="U731:W734"/>
    <mergeCell ref="X731:AC734"/>
    <mergeCell ref="AU731:AU734"/>
    <mergeCell ref="AV731:AV734"/>
    <mergeCell ref="C731:C734"/>
    <mergeCell ref="D731:D734"/>
    <mergeCell ref="E731:E734"/>
    <mergeCell ref="F731:F734"/>
    <mergeCell ref="G731:H734"/>
    <mergeCell ref="I731:K734"/>
    <mergeCell ref="L727:Q730"/>
    <mergeCell ref="R727:T730"/>
    <mergeCell ref="U727:W730"/>
    <mergeCell ref="X727:AC730"/>
    <mergeCell ref="AU727:AU730"/>
    <mergeCell ref="AV727:AV730"/>
    <mergeCell ref="C727:C730"/>
    <mergeCell ref="D727:D730"/>
    <mergeCell ref="E727:E730"/>
    <mergeCell ref="F727:F730"/>
    <mergeCell ref="G727:H730"/>
    <mergeCell ref="I727:K730"/>
    <mergeCell ref="L723:Q726"/>
    <mergeCell ref="R723:T726"/>
    <mergeCell ref="U723:W726"/>
    <mergeCell ref="X723:AC726"/>
    <mergeCell ref="AU723:AU726"/>
    <mergeCell ref="AV723:AV726"/>
    <mergeCell ref="C723:C726"/>
    <mergeCell ref="D723:D726"/>
    <mergeCell ref="E723:E726"/>
    <mergeCell ref="F723:F726"/>
    <mergeCell ref="G723:H726"/>
    <mergeCell ref="I723:K726"/>
    <mergeCell ref="L719:Q722"/>
    <mergeCell ref="R719:T722"/>
    <mergeCell ref="U719:W722"/>
    <mergeCell ref="X719:AC722"/>
    <mergeCell ref="AU719:AU722"/>
    <mergeCell ref="AV719:AV722"/>
    <mergeCell ref="C719:C722"/>
    <mergeCell ref="D719:D722"/>
    <mergeCell ref="E719:E722"/>
    <mergeCell ref="F719:F722"/>
    <mergeCell ref="G719:H722"/>
    <mergeCell ref="I719:K722"/>
    <mergeCell ref="L715:Q718"/>
    <mergeCell ref="R715:T718"/>
    <mergeCell ref="U715:W718"/>
    <mergeCell ref="X715:AC718"/>
    <mergeCell ref="AU715:AU718"/>
    <mergeCell ref="AV715:AV718"/>
    <mergeCell ref="C715:C718"/>
    <mergeCell ref="D715:D718"/>
    <mergeCell ref="E715:E718"/>
    <mergeCell ref="F715:F718"/>
    <mergeCell ref="G715:H718"/>
    <mergeCell ref="I715:K718"/>
    <mergeCell ref="L711:Q714"/>
    <mergeCell ref="R711:T714"/>
    <mergeCell ref="U711:W714"/>
    <mergeCell ref="X711:AC714"/>
    <mergeCell ref="AU711:AU714"/>
    <mergeCell ref="AV711:AV714"/>
    <mergeCell ref="C711:C714"/>
    <mergeCell ref="D711:D714"/>
    <mergeCell ref="E711:E714"/>
    <mergeCell ref="F711:F714"/>
    <mergeCell ref="G711:H714"/>
    <mergeCell ref="I711:K714"/>
    <mergeCell ref="L707:Q710"/>
    <mergeCell ref="R707:T710"/>
    <mergeCell ref="U707:W710"/>
    <mergeCell ref="X707:AC710"/>
    <mergeCell ref="AU707:AU710"/>
    <mergeCell ref="AV707:AV710"/>
    <mergeCell ref="C707:C710"/>
    <mergeCell ref="D707:D710"/>
    <mergeCell ref="E707:E710"/>
    <mergeCell ref="F707:F710"/>
    <mergeCell ref="G707:H710"/>
    <mergeCell ref="I707:K710"/>
    <mergeCell ref="L703:Q706"/>
    <mergeCell ref="R703:T706"/>
    <mergeCell ref="U703:W706"/>
    <mergeCell ref="X703:AC706"/>
    <mergeCell ref="AU703:AU706"/>
    <mergeCell ref="AV703:AV706"/>
    <mergeCell ref="C703:C706"/>
    <mergeCell ref="D703:D706"/>
    <mergeCell ref="E703:E706"/>
    <mergeCell ref="F703:F706"/>
    <mergeCell ref="G703:H706"/>
    <mergeCell ref="I703:K706"/>
    <mergeCell ref="L699:Q702"/>
    <mergeCell ref="R699:T702"/>
    <mergeCell ref="U699:W702"/>
    <mergeCell ref="X699:AC702"/>
    <mergeCell ref="AU699:AU702"/>
    <mergeCell ref="AV699:AV702"/>
    <mergeCell ref="C699:C702"/>
    <mergeCell ref="D699:D702"/>
    <mergeCell ref="E699:E702"/>
    <mergeCell ref="F699:F702"/>
    <mergeCell ref="G699:H702"/>
    <mergeCell ref="I699:K702"/>
    <mergeCell ref="L695:Q698"/>
    <mergeCell ref="R695:T698"/>
    <mergeCell ref="U695:W698"/>
    <mergeCell ref="X695:AC698"/>
    <mergeCell ref="AU695:AU698"/>
    <mergeCell ref="AV695:AV698"/>
    <mergeCell ref="C695:C698"/>
    <mergeCell ref="D695:D698"/>
    <mergeCell ref="E695:E698"/>
    <mergeCell ref="F695:F698"/>
    <mergeCell ref="G695:H698"/>
    <mergeCell ref="I695:K698"/>
    <mergeCell ref="L691:Q694"/>
    <mergeCell ref="R691:T694"/>
    <mergeCell ref="U691:W694"/>
    <mergeCell ref="X691:AC694"/>
    <mergeCell ref="AU691:AU694"/>
    <mergeCell ref="AV691:AV694"/>
    <mergeCell ref="C691:C694"/>
    <mergeCell ref="D691:D694"/>
    <mergeCell ref="E691:E694"/>
    <mergeCell ref="F691:F694"/>
    <mergeCell ref="G691:H694"/>
    <mergeCell ref="I691:K694"/>
    <mergeCell ref="L687:Q690"/>
    <mergeCell ref="R687:T690"/>
    <mergeCell ref="U687:W690"/>
    <mergeCell ref="X687:AC690"/>
    <mergeCell ref="AU687:AU690"/>
    <mergeCell ref="AV687:AV690"/>
    <mergeCell ref="C687:C690"/>
    <mergeCell ref="D687:D690"/>
    <mergeCell ref="E687:E690"/>
    <mergeCell ref="F687:F690"/>
    <mergeCell ref="G687:H690"/>
    <mergeCell ref="I687:K690"/>
    <mergeCell ref="L683:Q686"/>
    <mergeCell ref="R683:T686"/>
    <mergeCell ref="U683:W686"/>
    <mergeCell ref="X683:AC686"/>
    <mergeCell ref="AU683:AU686"/>
    <mergeCell ref="AV683:AV686"/>
    <mergeCell ref="C683:C686"/>
    <mergeCell ref="D683:D686"/>
    <mergeCell ref="E683:E686"/>
    <mergeCell ref="F683:F686"/>
    <mergeCell ref="G683:H686"/>
    <mergeCell ref="I683:K686"/>
    <mergeCell ref="L679:Q682"/>
    <mergeCell ref="R679:T682"/>
    <mergeCell ref="U679:W682"/>
    <mergeCell ref="X679:AC682"/>
    <mergeCell ref="AU679:AU682"/>
    <mergeCell ref="AV679:AV682"/>
    <mergeCell ref="C679:C682"/>
    <mergeCell ref="D679:D682"/>
    <mergeCell ref="E679:E682"/>
    <mergeCell ref="F679:F682"/>
    <mergeCell ref="G679:H682"/>
    <mergeCell ref="I679:K682"/>
    <mergeCell ref="L675:Q678"/>
    <mergeCell ref="R675:T678"/>
    <mergeCell ref="U675:W678"/>
    <mergeCell ref="X675:AC678"/>
    <mergeCell ref="AU675:AU678"/>
    <mergeCell ref="AV675:AV678"/>
    <mergeCell ref="C675:C678"/>
    <mergeCell ref="D675:D678"/>
    <mergeCell ref="E675:E678"/>
    <mergeCell ref="F675:F678"/>
    <mergeCell ref="G675:H678"/>
    <mergeCell ref="I675:K678"/>
    <mergeCell ref="L671:Q674"/>
    <mergeCell ref="R671:T674"/>
    <mergeCell ref="U671:W674"/>
    <mergeCell ref="X671:AC674"/>
    <mergeCell ref="AU671:AU674"/>
    <mergeCell ref="AV671:AV674"/>
    <mergeCell ref="C671:C674"/>
    <mergeCell ref="D671:D674"/>
    <mergeCell ref="E671:E674"/>
    <mergeCell ref="F671:F674"/>
    <mergeCell ref="G671:H674"/>
    <mergeCell ref="I671:K674"/>
    <mergeCell ref="L667:Q670"/>
    <mergeCell ref="R667:T670"/>
    <mergeCell ref="U667:W670"/>
    <mergeCell ref="X667:AC670"/>
    <mergeCell ref="AU667:AU670"/>
    <mergeCell ref="AV667:AV670"/>
    <mergeCell ref="C667:C670"/>
    <mergeCell ref="D667:D670"/>
    <mergeCell ref="E667:E670"/>
    <mergeCell ref="F667:F670"/>
    <mergeCell ref="G667:H670"/>
    <mergeCell ref="I667:K670"/>
    <mergeCell ref="L663:Q666"/>
    <mergeCell ref="R663:T666"/>
    <mergeCell ref="U663:W666"/>
    <mergeCell ref="X663:AC666"/>
    <mergeCell ref="AU663:AU666"/>
    <mergeCell ref="AV663:AV666"/>
    <mergeCell ref="C663:C666"/>
    <mergeCell ref="D663:D666"/>
    <mergeCell ref="E663:E666"/>
    <mergeCell ref="F663:F666"/>
    <mergeCell ref="G663:H666"/>
    <mergeCell ref="I663:K666"/>
    <mergeCell ref="L659:Q662"/>
    <mergeCell ref="R659:T662"/>
    <mergeCell ref="U659:W662"/>
    <mergeCell ref="X659:AC662"/>
    <mergeCell ref="AU659:AU662"/>
    <mergeCell ref="AV659:AV662"/>
    <mergeCell ref="C659:C662"/>
    <mergeCell ref="D659:D662"/>
    <mergeCell ref="E659:E662"/>
    <mergeCell ref="F659:F662"/>
    <mergeCell ref="G659:H662"/>
    <mergeCell ref="I659:K662"/>
    <mergeCell ref="L655:Q658"/>
    <mergeCell ref="R655:T658"/>
    <mergeCell ref="U655:W658"/>
    <mergeCell ref="X655:AC658"/>
    <mergeCell ref="AU655:AU658"/>
    <mergeCell ref="AV655:AV658"/>
    <mergeCell ref="C655:C658"/>
    <mergeCell ref="D655:D658"/>
    <mergeCell ref="E655:E658"/>
    <mergeCell ref="F655:F658"/>
    <mergeCell ref="G655:H658"/>
    <mergeCell ref="I655:K658"/>
    <mergeCell ref="L651:Q654"/>
    <mergeCell ref="R651:T654"/>
    <mergeCell ref="U651:W654"/>
    <mergeCell ref="X651:AC654"/>
    <mergeCell ref="AU651:AU654"/>
    <mergeCell ref="AV651:AV654"/>
    <mergeCell ref="C651:C654"/>
    <mergeCell ref="D651:D654"/>
    <mergeCell ref="E651:E654"/>
    <mergeCell ref="F651:F654"/>
    <mergeCell ref="G651:H654"/>
    <mergeCell ref="I651:K654"/>
    <mergeCell ref="L647:Q650"/>
    <mergeCell ref="R647:T650"/>
    <mergeCell ref="U647:W650"/>
    <mergeCell ref="X647:AC650"/>
    <mergeCell ref="AU647:AU650"/>
    <mergeCell ref="AV647:AV650"/>
    <mergeCell ref="C647:C650"/>
    <mergeCell ref="D647:D650"/>
    <mergeCell ref="E647:E650"/>
    <mergeCell ref="F647:F650"/>
    <mergeCell ref="G647:H650"/>
    <mergeCell ref="I647:K650"/>
    <mergeCell ref="L643:Q646"/>
    <mergeCell ref="R643:T646"/>
    <mergeCell ref="U643:W646"/>
    <mergeCell ref="X643:AC646"/>
    <mergeCell ref="AU643:AU646"/>
    <mergeCell ref="AV643:AV646"/>
    <mergeCell ref="C643:C646"/>
    <mergeCell ref="D643:D646"/>
    <mergeCell ref="E643:E646"/>
    <mergeCell ref="F643:F646"/>
    <mergeCell ref="G643:H646"/>
    <mergeCell ref="I643:K646"/>
    <mergeCell ref="L639:Q642"/>
    <mergeCell ref="R639:T642"/>
    <mergeCell ref="U639:W642"/>
    <mergeCell ref="X639:AC642"/>
    <mergeCell ref="AU639:AU642"/>
    <mergeCell ref="AV639:AV642"/>
    <mergeCell ref="C639:C642"/>
    <mergeCell ref="D639:D642"/>
    <mergeCell ref="E639:E642"/>
    <mergeCell ref="F639:F642"/>
    <mergeCell ref="G639:H642"/>
    <mergeCell ref="I639:K642"/>
    <mergeCell ref="L635:Q638"/>
    <mergeCell ref="R635:T638"/>
    <mergeCell ref="U635:W638"/>
    <mergeCell ref="X635:AC638"/>
    <mergeCell ref="AU635:AU638"/>
    <mergeCell ref="AV635:AV638"/>
    <mergeCell ref="C635:C638"/>
    <mergeCell ref="D635:D638"/>
    <mergeCell ref="E635:E638"/>
    <mergeCell ref="F635:F638"/>
    <mergeCell ref="G635:H638"/>
    <mergeCell ref="I635:K638"/>
    <mergeCell ref="L631:Q634"/>
    <mergeCell ref="R631:T634"/>
    <mergeCell ref="U631:W634"/>
    <mergeCell ref="X631:AC634"/>
    <mergeCell ref="AU631:AU634"/>
    <mergeCell ref="AV631:AV634"/>
    <mergeCell ref="C631:C634"/>
    <mergeCell ref="D631:D634"/>
    <mergeCell ref="E631:E634"/>
    <mergeCell ref="F631:F634"/>
    <mergeCell ref="G631:H634"/>
    <mergeCell ref="I631:K634"/>
    <mergeCell ref="L627:Q630"/>
    <mergeCell ref="R627:T630"/>
    <mergeCell ref="U627:W630"/>
    <mergeCell ref="X627:AC630"/>
    <mergeCell ref="AU627:AU630"/>
    <mergeCell ref="AV627:AV630"/>
    <mergeCell ref="C627:C630"/>
    <mergeCell ref="D627:D630"/>
    <mergeCell ref="E627:E630"/>
    <mergeCell ref="F627:F630"/>
    <mergeCell ref="G627:H630"/>
    <mergeCell ref="I627:K630"/>
    <mergeCell ref="L623:Q626"/>
    <mergeCell ref="R623:T626"/>
    <mergeCell ref="U623:W626"/>
    <mergeCell ref="X623:AC626"/>
    <mergeCell ref="AU623:AU626"/>
    <mergeCell ref="AV623:AV626"/>
    <mergeCell ref="C623:C626"/>
    <mergeCell ref="D623:D626"/>
    <mergeCell ref="E623:E626"/>
    <mergeCell ref="F623:F626"/>
    <mergeCell ref="G623:H626"/>
    <mergeCell ref="I623:K626"/>
    <mergeCell ref="L619:Q622"/>
    <mergeCell ref="R619:T622"/>
    <mergeCell ref="U619:W622"/>
    <mergeCell ref="X619:AC622"/>
    <mergeCell ref="AU619:AU622"/>
    <mergeCell ref="AV619:AV622"/>
    <mergeCell ref="C619:C622"/>
    <mergeCell ref="D619:D622"/>
    <mergeCell ref="E619:E622"/>
    <mergeCell ref="F619:F622"/>
    <mergeCell ref="G619:H622"/>
    <mergeCell ref="I619:K622"/>
    <mergeCell ref="L615:Q618"/>
    <mergeCell ref="R615:T618"/>
    <mergeCell ref="U615:W618"/>
    <mergeCell ref="X615:AC618"/>
    <mergeCell ref="AU615:AU618"/>
    <mergeCell ref="AV615:AV618"/>
    <mergeCell ref="C615:C618"/>
    <mergeCell ref="D615:D618"/>
    <mergeCell ref="E615:E618"/>
    <mergeCell ref="F615:F618"/>
    <mergeCell ref="G615:H618"/>
    <mergeCell ref="I615:K618"/>
    <mergeCell ref="L611:Q614"/>
    <mergeCell ref="R611:T614"/>
    <mergeCell ref="U611:W614"/>
    <mergeCell ref="X611:AC614"/>
    <mergeCell ref="AU611:AU614"/>
    <mergeCell ref="AV611:AV614"/>
    <mergeCell ref="C611:C614"/>
    <mergeCell ref="D611:D614"/>
    <mergeCell ref="E611:E614"/>
    <mergeCell ref="F611:F614"/>
    <mergeCell ref="G611:H614"/>
    <mergeCell ref="I611:K614"/>
    <mergeCell ref="L607:Q610"/>
    <mergeCell ref="R607:T610"/>
    <mergeCell ref="U607:W610"/>
    <mergeCell ref="X607:AC610"/>
    <mergeCell ref="AU607:AU610"/>
    <mergeCell ref="AV607:AV610"/>
    <mergeCell ref="C607:C610"/>
    <mergeCell ref="D607:D610"/>
    <mergeCell ref="E607:E610"/>
    <mergeCell ref="F607:F610"/>
    <mergeCell ref="G607:H610"/>
    <mergeCell ref="I607:K610"/>
    <mergeCell ref="L603:Q606"/>
    <mergeCell ref="R603:T606"/>
    <mergeCell ref="U603:W606"/>
    <mergeCell ref="X603:AC606"/>
    <mergeCell ref="AU603:AU606"/>
    <mergeCell ref="AV603:AV606"/>
    <mergeCell ref="C603:C606"/>
    <mergeCell ref="D603:D606"/>
    <mergeCell ref="E603:E606"/>
    <mergeCell ref="F603:F606"/>
    <mergeCell ref="G603:H606"/>
    <mergeCell ref="I603:K606"/>
    <mergeCell ref="L599:Q602"/>
    <mergeCell ref="R599:T602"/>
    <mergeCell ref="U599:W602"/>
    <mergeCell ref="X599:AC602"/>
    <mergeCell ref="AU599:AU602"/>
    <mergeCell ref="AV599:AV602"/>
    <mergeCell ref="C599:C602"/>
    <mergeCell ref="D599:D602"/>
    <mergeCell ref="E599:E602"/>
    <mergeCell ref="F599:F602"/>
    <mergeCell ref="G599:H602"/>
    <mergeCell ref="I599:K602"/>
    <mergeCell ref="L595:Q598"/>
    <mergeCell ref="R595:T598"/>
    <mergeCell ref="U595:W598"/>
    <mergeCell ref="X595:AC598"/>
    <mergeCell ref="AU595:AU598"/>
    <mergeCell ref="AV595:AV598"/>
    <mergeCell ref="C595:C598"/>
    <mergeCell ref="D595:D598"/>
    <mergeCell ref="E595:E598"/>
    <mergeCell ref="F595:F598"/>
    <mergeCell ref="G595:H598"/>
    <mergeCell ref="I595:K598"/>
    <mergeCell ref="L591:Q594"/>
    <mergeCell ref="R591:T594"/>
    <mergeCell ref="U591:W594"/>
    <mergeCell ref="X591:AC594"/>
    <mergeCell ref="AU591:AU594"/>
    <mergeCell ref="AV591:AV594"/>
    <mergeCell ref="C591:C594"/>
    <mergeCell ref="D591:D594"/>
    <mergeCell ref="E591:E594"/>
    <mergeCell ref="F591:F594"/>
    <mergeCell ref="G591:H594"/>
    <mergeCell ref="I591:K594"/>
    <mergeCell ref="L587:Q590"/>
    <mergeCell ref="R587:T590"/>
    <mergeCell ref="U587:W590"/>
    <mergeCell ref="X587:AC590"/>
    <mergeCell ref="AU587:AU590"/>
    <mergeCell ref="AV587:AV590"/>
    <mergeCell ref="C587:C590"/>
    <mergeCell ref="D587:D590"/>
    <mergeCell ref="E587:E590"/>
    <mergeCell ref="F587:F590"/>
    <mergeCell ref="G587:H590"/>
    <mergeCell ref="I587:K590"/>
    <mergeCell ref="L583:Q586"/>
    <mergeCell ref="R583:T586"/>
    <mergeCell ref="U583:W586"/>
    <mergeCell ref="X583:AC586"/>
    <mergeCell ref="AU583:AU586"/>
    <mergeCell ref="AV583:AV586"/>
    <mergeCell ref="C583:C586"/>
    <mergeCell ref="D583:D586"/>
    <mergeCell ref="E583:E586"/>
    <mergeCell ref="F583:F586"/>
    <mergeCell ref="G583:H586"/>
    <mergeCell ref="I583:K586"/>
    <mergeCell ref="L579:Q582"/>
    <mergeCell ref="R579:T582"/>
    <mergeCell ref="U579:W582"/>
    <mergeCell ref="X579:AC582"/>
    <mergeCell ref="AU579:AU582"/>
    <mergeCell ref="AV579:AV582"/>
    <mergeCell ref="C579:C582"/>
    <mergeCell ref="D579:D582"/>
    <mergeCell ref="E579:E582"/>
    <mergeCell ref="F579:F582"/>
    <mergeCell ref="G579:H582"/>
    <mergeCell ref="I579:K582"/>
    <mergeCell ref="L575:Q578"/>
    <mergeCell ref="R575:T578"/>
    <mergeCell ref="U575:W578"/>
    <mergeCell ref="X575:AC578"/>
    <mergeCell ref="AU575:AU578"/>
    <mergeCell ref="AV575:AV578"/>
    <mergeCell ref="C575:C578"/>
    <mergeCell ref="D575:D578"/>
    <mergeCell ref="E575:E578"/>
    <mergeCell ref="F575:F578"/>
    <mergeCell ref="G575:H578"/>
    <mergeCell ref="I575:K578"/>
    <mergeCell ref="L571:Q574"/>
    <mergeCell ref="R571:T574"/>
    <mergeCell ref="U571:W574"/>
    <mergeCell ref="X571:AC574"/>
    <mergeCell ref="AU571:AU574"/>
    <mergeCell ref="AV571:AV574"/>
    <mergeCell ref="C571:C574"/>
    <mergeCell ref="D571:D574"/>
    <mergeCell ref="E571:E574"/>
    <mergeCell ref="F571:F574"/>
    <mergeCell ref="G571:H574"/>
    <mergeCell ref="I571:K574"/>
    <mergeCell ref="L567:Q570"/>
    <mergeCell ref="R567:T570"/>
    <mergeCell ref="U567:W570"/>
    <mergeCell ref="X567:AC570"/>
    <mergeCell ref="AU567:AU570"/>
    <mergeCell ref="AV567:AV570"/>
    <mergeCell ref="C567:C570"/>
    <mergeCell ref="D567:D570"/>
    <mergeCell ref="E567:E570"/>
    <mergeCell ref="F567:F570"/>
    <mergeCell ref="G567:H570"/>
    <mergeCell ref="I567:K570"/>
    <mergeCell ref="L563:Q566"/>
    <mergeCell ref="R563:T566"/>
    <mergeCell ref="U563:W566"/>
    <mergeCell ref="X563:AC566"/>
    <mergeCell ref="AU563:AU566"/>
    <mergeCell ref="AV563:AV566"/>
    <mergeCell ref="C563:C566"/>
    <mergeCell ref="D563:D566"/>
    <mergeCell ref="E563:E566"/>
    <mergeCell ref="F563:F566"/>
    <mergeCell ref="G563:H566"/>
    <mergeCell ref="I563:K566"/>
    <mergeCell ref="L559:Q562"/>
    <mergeCell ref="R559:T562"/>
    <mergeCell ref="U559:W562"/>
    <mergeCell ref="X559:AC562"/>
    <mergeCell ref="AU559:AU562"/>
    <mergeCell ref="AV559:AV562"/>
    <mergeCell ref="C559:C562"/>
    <mergeCell ref="D559:D562"/>
    <mergeCell ref="E559:E562"/>
    <mergeCell ref="F559:F562"/>
    <mergeCell ref="G559:H562"/>
    <mergeCell ref="I559:K562"/>
    <mergeCell ref="L555:Q558"/>
    <mergeCell ref="R555:T558"/>
    <mergeCell ref="U555:W558"/>
    <mergeCell ref="X555:AC558"/>
    <mergeCell ref="AU555:AU558"/>
    <mergeCell ref="AV555:AV558"/>
    <mergeCell ref="C555:C558"/>
    <mergeCell ref="D555:D558"/>
    <mergeCell ref="E555:E558"/>
    <mergeCell ref="F555:F558"/>
    <mergeCell ref="G555:H558"/>
    <mergeCell ref="I555:K558"/>
    <mergeCell ref="L551:Q554"/>
    <mergeCell ref="R551:T554"/>
    <mergeCell ref="U551:W554"/>
    <mergeCell ref="X551:AC554"/>
    <mergeCell ref="AU551:AU554"/>
    <mergeCell ref="AV551:AV554"/>
    <mergeCell ref="C551:C554"/>
    <mergeCell ref="D551:D554"/>
    <mergeCell ref="E551:E554"/>
    <mergeCell ref="F551:F554"/>
    <mergeCell ref="G551:H554"/>
    <mergeCell ref="I551:K554"/>
    <mergeCell ref="L547:Q550"/>
    <mergeCell ref="R547:T550"/>
    <mergeCell ref="U547:W550"/>
    <mergeCell ref="X547:AC550"/>
    <mergeCell ref="AU547:AU550"/>
    <mergeCell ref="AV547:AV550"/>
    <mergeCell ref="C547:C550"/>
    <mergeCell ref="D547:D550"/>
    <mergeCell ref="E547:E550"/>
    <mergeCell ref="F547:F550"/>
    <mergeCell ref="G547:H550"/>
    <mergeCell ref="I547:K550"/>
    <mergeCell ref="L543:Q546"/>
    <mergeCell ref="R543:T546"/>
    <mergeCell ref="U543:W546"/>
    <mergeCell ref="X543:AC546"/>
    <mergeCell ref="AU543:AU546"/>
    <mergeCell ref="AV543:AV546"/>
    <mergeCell ref="C543:C546"/>
    <mergeCell ref="D543:D546"/>
    <mergeCell ref="E543:E546"/>
    <mergeCell ref="F543:F546"/>
    <mergeCell ref="G543:H546"/>
    <mergeCell ref="I543:K546"/>
    <mergeCell ref="L539:Q542"/>
    <mergeCell ref="R539:T542"/>
    <mergeCell ref="U539:W542"/>
    <mergeCell ref="X539:AC542"/>
    <mergeCell ref="AU539:AU542"/>
    <mergeCell ref="AV539:AV542"/>
    <mergeCell ref="C539:C542"/>
    <mergeCell ref="D539:D542"/>
    <mergeCell ref="E539:E542"/>
    <mergeCell ref="F539:F542"/>
    <mergeCell ref="G539:H542"/>
    <mergeCell ref="I539:K542"/>
    <mergeCell ref="L535:Q538"/>
    <mergeCell ref="R535:T538"/>
    <mergeCell ref="U535:W538"/>
    <mergeCell ref="X535:AC538"/>
    <mergeCell ref="AU535:AU538"/>
    <mergeCell ref="AV535:AV538"/>
    <mergeCell ref="C535:C538"/>
    <mergeCell ref="D535:D538"/>
    <mergeCell ref="E535:E538"/>
    <mergeCell ref="F535:F538"/>
    <mergeCell ref="G535:H538"/>
    <mergeCell ref="I535:K538"/>
    <mergeCell ref="L531:Q534"/>
    <mergeCell ref="R531:T534"/>
    <mergeCell ref="U531:W534"/>
    <mergeCell ref="X531:AC534"/>
    <mergeCell ref="AU531:AU534"/>
    <mergeCell ref="AV531:AV534"/>
    <mergeCell ref="C531:C534"/>
    <mergeCell ref="D531:D534"/>
    <mergeCell ref="E531:E534"/>
    <mergeCell ref="F531:F534"/>
    <mergeCell ref="G531:H534"/>
    <mergeCell ref="I531:K534"/>
    <mergeCell ref="L527:Q530"/>
    <mergeCell ref="R527:T530"/>
    <mergeCell ref="U527:W530"/>
    <mergeCell ref="X527:AC530"/>
    <mergeCell ref="AU527:AU530"/>
    <mergeCell ref="AV527:AV530"/>
    <mergeCell ref="C527:C530"/>
    <mergeCell ref="D527:D530"/>
    <mergeCell ref="E527:E530"/>
    <mergeCell ref="F527:F530"/>
    <mergeCell ref="G527:H530"/>
    <mergeCell ref="I527:K530"/>
    <mergeCell ref="L523:Q526"/>
    <mergeCell ref="R523:T526"/>
    <mergeCell ref="U523:W526"/>
    <mergeCell ref="X523:AC526"/>
    <mergeCell ref="AU523:AU526"/>
    <mergeCell ref="AV523:AV526"/>
    <mergeCell ref="C523:C526"/>
    <mergeCell ref="D523:D526"/>
    <mergeCell ref="E523:E526"/>
    <mergeCell ref="F523:F526"/>
    <mergeCell ref="G523:H526"/>
    <mergeCell ref="I523:K526"/>
    <mergeCell ref="L519:Q522"/>
    <mergeCell ref="R519:T522"/>
    <mergeCell ref="U519:W522"/>
    <mergeCell ref="X519:AC522"/>
    <mergeCell ref="AU519:AU522"/>
    <mergeCell ref="AV519:AV522"/>
    <mergeCell ref="C519:C522"/>
    <mergeCell ref="D519:D522"/>
    <mergeCell ref="E519:E522"/>
    <mergeCell ref="F519:F522"/>
    <mergeCell ref="G519:H522"/>
    <mergeCell ref="I519:K522"/>
    <mergeCell ref="L515:Q518"/>
    <mergeCell ref="R515:T518"/>
    <mergeCell ref="U515:W518"/>
    <mergeCell ref="X515:AC518"/>
    <mergeCell ref="AU515:AU518"/>
    <mergeCell ref="AV515:AV518"/>
    <mergeCell ref="C515:C518"/>
    <mergeCell ref="D515:D518"/>
    <mergeCell ref="E515:E518"/>
    <mergeCell ref="F515:F518"/>
    <mergeCell ref="G515:H518"/>
    <mergeCell ref="I515:K518"/>
    <mergeCell ref="L511:Q514"/>
    <mergeCell ref="R511:T514"/>
    <mergeCell ref="U511:W514"/>
    <mergeCell ref="X511:AC514"/>
    <mergeCell ref="AU511:AU514"/>
    <mergeCell ref="AV511:AV514"/>
    <mergeCell ref="C511:C514"/>
    <mergeCell ref="D511:D514"/>
    <mergeCell ref="E511:E514"/>
    <mergeCell ref="F511:F514"/>
    <mergeCell ref="G511:H514"/>
    <mergeCell ref="I511:K514"/>
    <mergeCell ref="L507:Q510"/>
    <mergeCell ref="R507:T510"/>
    <mergeCell ref="U507:W510"/>
    <mergeCell ref="X507:AC510"/>
    <mergeCell ref="AU507:AU510"/>
    <mergeCell ref="AV507:AV510"/>
    <mergeCell ref="C507:C510"/>
    <mergeCell ref="D507:D510"/>
    <mergeCell ref="E507:E510"/>
    <mergeCell ref="F507:F510"/>
    <mergeCell ref="G507:H510"/>
    <mergeCell ref="I507:K510"/>
    <mergeCell ref="L503:Q506"/>
    <mergeCell ref="R503:T506"/>
    <mergeCell ref="U503:W506"/>
    <mergeCell ref="X503:AC506"/>
    <mergeCell ref="AU503:AU506"/>
    <mergeCell ref="AV503:AV506"/>
    <mergeCell ref="C503:C506"/>
    <mergeCell ref="D503:D506"/>
    <mergeCell ref="E503:E506"/>
    <mergeCell ref="F503:F506"/>
    <mergeCell ref="G503:H506"/>
    <mergeCell ref="I503:K506"/>
    <mergeCell ref="L499:Q502"/>
    <mergeCell ref="R499:T502"/>
    <mergeCell ref="U499:W502"/>
    <mergeCell ref="X499:AC502"/>
    <mergeCell ref="AU499:AU502"/>
    <mergeCell ref="AV499:AV502"/>
    <mergeCell ref="C499:C502"/>
    <mergeCell ref="D499:D502"/>
    <mergeCell ref="E499:E502"/>
    <mergeCell ref="F499:F502"/>
    <mergeCell ref="G499:H502"/>
    <mergeCell ref="I499:K502"/>
    <mergeCell ref="L495:Q498"/>
    <mergeCell ref="R495:T498"/>
    <mergeCell ref="U495:W498"/>
    <mergeCell ref="X495:AC498"/>
    <mergeCell ref="AU495:AU498"/>
    <mergeCell ref="AV495:AV498"/>
    <mergeCell ref="C495:C498"/>
    <mergeCell ref="D495:D498"/>
    <mergeCell ref="E495:E498"/>
    <mergeCell ref="F495:F498"/>
    <mergeCell ref="G495:H498"/>
    <mergeCell ref="I495:K498"/>
    <mergeCell ref="L491:Q494"/>
    <mergeCell ref="R491:T494"/>
    <mergeCell ref="U491:W494"/>
    <mergeCell ref="X491:AC494"/>
    <mergeCell ref="AU491:AU494"/>
    <mergeCell ref="AV491:AV494"/>
    <mergeCell ref="C491:C494"/>
    <mergeCell ref="D491:D494"/>
    <mergeCell ref="E491:E494"/>
    <mergeCell ref="F491:F494"/>
    <mergeCell ref="G491:H494"/>
    <mergeCell ref="I491:K494"/>
    <mergeCell ref="L487:Q490"/>
    <mergeCell ref="R487:T490"/>
    <mergeCell ref="U487:W490"/>
    <mergeCell ref="X487:AC490"/>
    <mergeCell ref="AU487:AU490"/>
    <mergeCell ref="AV487:AV490"/>
    <mergeCell ref="C487:C490"/>
    <mergeCell ref="D487:D490"/>
    <mergeCell ref="E487:E490"/>
    <mergeCell ref="F487:F490"/>
    <mergeCell ref="G487:H490"/>
    <mergeCell ref="I487:K490"/>
    <mergeCell ref="L483:Q486"/>
    <mergeCell ref="R483:T486"/>
    <mergeCell ref="U483:W486"/>
    <mergeCell ref="X483:AC486"/>
    <mergeCell ref="AU483:AU486"/>
    <mergeCell ref="AV483:AV486"/>
    <mergeCell ref="C483:C486"/>
    <mergeCell ref="D483:D486"/>
    <mergeCell ref="E483:E486"/>
    <mergeCell ref="F483:F486"/>
    <mergeCell ref="G483:H486"/>
    <mergeCell ref="I483:K486"/>
    <mergeCell ref="L479:Q482"/>
    <mergeCell ref="R479:T482"/>
    <mergeCell ref="U479:W482"/>
    <mergeCell ref="X479:AC482"/>
    <mergeCell ref="AU479:AU482"/>
    <mergeCell ref="AV479:AV482"/>
    <mergeCell ref="C479:C482"/>
    <mergeCell ref="D479:D482"/>
    <mergeCell ref="E479:E482"/>
    <mergeCell ref="F479:F482"/>
    <mergeCell ref="G479:H482"/>
    <mergeCell ref="I479:K482"/>
    <mergeCell ref="L475:Q478"/>
    <mergeCell ref="R475:T478"/>
    <mergeCell ref="U475:W478"/>
    <mergeCell ref="X475:AC478"/>
    <mergeCell ref="AU475:AU478"/>
    <mergeCell ref="AV475:AV478"/>
    <mergeCell ref="C475:C478"/>
    <mergeCell ref="D475:D478"/>
    <mergeCell ref="E475:E478"/>
    <mergeCell ref="F475:F478"/>
    <mergeCell ref="G475:H478"/>
    <mergeCell ref="I475:K478"/>
    <mergeCell ref="L471:Q474"/>
    <mergeCell ref="R471:T474"/>
    <mergeCell ref="U471:W474"/>
    <mergeCell ref="X471:AC474"/>
    <mergeCell ref="AU471:AU474"/>
    <mergeCell ref="AV471:AV474"/>
    <mergeCell ref="C471:C474"/>
    <mergeCell ref="D471:D474"/>
    <mergeCell ref="E471:E474"/>
    <mergeCell ref="F471:F474"/>
    <mergeCell ref="G471:H474"/>
    <mergeCell ref="I471:K474"/>
    <mergeCell ref="L467:Q470"/>
    <mergeCell ref="R467:T470"/>
    <mergeCell ref="U467:W470"/>
    <mergeCell ref="X467:AC470"/>
    <mergeCell ref="AU467:AU470"/>
    <mergeCell ref="AV467:AV470"/>
    <mergeCell ref="C467:C470"/>
    <mergeCell ref="D467:D470"/>
    <mergeCell ref="E467:E470"/>
    <mergeCell ref="F467:F470"/>
    <mergeCell ref="G467:H470"/>
    <mergeCell ref="I467:K470"/>
    <mergeCell ref="L463:Q466"/>
    <mergeCell ref="R463:T466"/>
    <mergeCell ref="U463:W466"/>
    <mergeCell ref="X463:AC466"/>
    <mergeCell ref="AU463:AU466"/>
    <mergeCell ref="AV463:AV466"/>
    <mergeCell ref="C463:C466"/>
    <mergeCell ref="D463:D466"/>
    <mergeCell ref="E463:E466"/>
    <mergeCell ref="F463:F466"/>
    <mergeCell ref="G463:H466"/>
    <mergeCell ref="I463:K466"/>
    <mergeCell ref="L459:Q462"/>
    <mergeCell ref="R459:T462"/>
    <mergeCell ref="U459:W462"/>
    <mergeCell ref="X459:AC462"/>
    <mergeCell ref="AU459:AU462"/>
    <mergeCell ref="AV459:AV462"/>
    <mergeCell ref="C459:C462"/>
    <mergeCell ref="D459:D462"/>
    <mergeCell ref="E459:E462"/>
    <mergeCell ref="F459:F462"/>
    <mergeCell ref="G459:H462"/>
    <mergeCell ref="I459:K462"/>
    <mergeCell ref="L455:Q458"/>
    <mergeCell ref="R455:T458"/>
    <mergeCell ref="U455:W458"/>
    <mergeCell ref="X455:AC458"/>
    <mergeCell ref="AU455:AU458"/>
    <mergeCell ref="AV455:AV458"/>
    <mergeCell ref="C455:C458"/>
    <mergeCell ref="D455:D458"/>
    <mergeCell ref="E455:E458"/>
    <mergeCell ref="F455:F458"/>
    <mergeCell ref="G455:H458"/>
    <mergeCell ref="I455:K458"/>
    <mergeCell ref="L451:Q454"/>
    <mergeCell ref="R451:T454"/>
    <mergeCell ref="U451:W454"/>
    <mergeCell ref="X451:AC454"/>
    <mergeCell ref="AU451:AU454"/>
    <mergeCell ref="AV451:AV454"/>
    <mergeCell ref="C451:C454"/>
    <mergeCell ref="D451:D454"/>
    <mergeCell ref="E451:E454"/>
    <mergeCell ref="F451:F454"/>
    <mergeCell ref="G451:H454"/>
    <mergeCell ref="I451:K454"/>
    <mergeCell ref="L447:Q450"/>
    <mergeCell ref="R447:T450"/>
    <mergeCell ref="U447:W450"/>
    <mergeCell ref="X447:AC450"/>
    <mergeCell ref="AU447:AU450"/>
    <mergeCell ref="AV447:AV450"/>
    <mergeCell ref="C447:C450"/>
    <mergeCell ref="D447:D450"/>
    <mergeCell ref="E447:E450"/>
    <mergeCell ref="F447:F450"/>
    <mergeCell ref="G447:H450"/>
    <mergeCell ref="I447:K450"/>
    <mergeCell ref="L443:Q446"/>
    <mergeCell ref="R443:T446"/>
    <mergeCell ref="U443:W446"/>
    <mergeCell ref="X443:AC446"/>
    <mergeCell ref="AU443:AU446"/>
    <mergeCell ref="AV443:AV446"/>
    <mergeCell ref="C443:C446"/>
    <mergeCell ref="D443:D446"/>
    <mergeCell ref="E443:E446"/>
    <mergeCell ref="F443:F446"/>
    <mergeCell ref="G443:H446"/>
    <mergeCell ref="I443:K446"/>
    <mergeCell ref="L439:Q442"/>
    <mergeCell ref="R439:T442"/>
    <mergeCell ref="U439:W442"/>
    <mergeCell ref="X439:AC442"/>
    <mergeCell ref="AU439:AU442"/>
    <mergeCell ref="AV439:AV442"/>
    <mergeCell ref="C439:C442"/>
    <mergeCell ref="D439:D442"/>
    <mergeCell ref="E439:E442"/>
    <mergeCell ref="F439:F442"/>
    <mergeCell ref="G439:H442"/>
    <mergeCell ref="I439:K442"/>
    <mergeCell ref="L435:Q438"/>
    <mergeCell ref="R435:T438"/>
    <mergeCell ref="U435:W438"/>
    <mergeCell ref="X435:AC438"/>
    <mergeCell ref="AU435:AU438"/>
    <mergeCell ref="AV435:AV438"/>
    <mergeCell ref="C435:C438"/>
    <mergeCell ref="D435:D438"/>
    <mergeCell ref="E435:E438"/>
    <mergeCell ref="F435:F438"/>
    <mergeCell ref="G435:H438"/>
    <mergeCell ref="I435:K438"/>
    <mergeCell ref="L431:Q434"/>
    <mergeCell ref="R431:T434"/>
    <mergeCell ref="U431:W434"/>
    <mergeCell ref="X431:AC434"/>
    <mergeCell ref="AU431:AU434"/>
    <mergeCell ref="AV431:AV434"/>
    <mergeCell ref="C431:C434"/>
    <mergeCell ref="D431:D434"/>
    <mergeCell ref="E431:E434"/>
    <mergeCell ref="F431:F434"/>
    <mergeCell ref="G431:H434"/>
    <mergeCell ref="I431:K434"/>
    <mergeCell ref="L427:Q430"/>
    <mergeCell ref="R427:T430"/>
    <mergeCell ref="U427:W430"/>
    <mergeCell ref="X427:AC430"/>
    <mergeCell ref="AU427:AU430"/>
    <mergeCell ref="AV427:AV430"/>
    <mergeCell ref="C427:C430"/>
    <mergeCell ref="D427:D430"/>
    <mergeCell ref="E427:E430"/>
    <mergeCell ref="F427:F430"/>
    <mergeCell ref="G427:H430"/>
    <mergeCell ref="I427:K430"/>
    <mergeCell ref="L423:Q426"/>
    <mergeCell ref="R423:T426"/>
    <mergeCell ref="U423:W426"/>
    <mergeCell ref="X423:AC426"/>
    <mergeCell ref="AU423:AU426"/>
    <mergeCell ref="AV423:AV426"/>
    <mergeCell ref="C423:C426"/>
    <mergeCell ref="D423:D426"/>
    <mergeCell ref="E423:E426"/>
    <mergeCell ref="F423:F426"/>
    <mergeCell ref="G423:H426"/>
    <mergeCell ref="I423:K426"/>
    <mergeCell ref="L419:Q422"/>
    <mergeCell ref="R419:T422"/>
    <mergeCell ref="U419:W422"/>
    <mergeCell ref="X419:AC422"/>
    <mergeCell ref="AU419:AU422"/>
    <mergeCell ref="AV419:AV422"/>
    <mergeCell ref="C419:C422"/>
    <mergeCell ref="D419:D422"/>
    <mergeCell ref="E419:E422"/>
    <mergeCell ref="F419:F422"/>
    <mergeCell ref="G419:H422"/>
    <mergeCell ref="I419:K422"/>
    <mergeCell ref="L415:Q418"/>
    <mergeCell ref="R415:T418"/>
    <mergeCell ref="U415:W418"/>
    <mergeCell ref="X415:AC418"/>
    <mergeCell ref="AU415:AU418"/>
    <mergeCell ref="AV415:AV418"/>
    <mergeCell ref="C415:C418"/>
    <mergeCell ref="D415:D418"/>
    <mergeCell ref="E415:E418"/>
    <mergeCell ref="F415:F418"/>
    <mergeCell ref="G415:H418"/>
    <mergeCell ref="I415:K418"/>
    <mergeCell ref="L411:Q414"/>
    <mergeCell ref="R411:T414"/>
    <mergeCell ref="U411:W414"/>
    <mergeCell ref="X411:AC414"/>
    <mergeCell ref="AU411:AU414"/>
    <mergeCell ref="AV411:AV414"/>
    <mergeCell ref="C411:C414"/>
    <mergeCell ref="D411:D414"/>
    <mergeCell ref="E411:E414"/>
    <mergeCell ref="F411:F414"/>
    <mergeCell ref="G411:H414"/>
    <mergeCell ref="I411:K414"/>
    <mergeCell ref="L407:Q410"/>
    <mergeCell ref="R407:T410"/>
    <mergeCell ref="U407:W410"/>
    <mergeCell ref="X407:AC410"/>
    <mergeCell ref="AU407:AU410"/>
    <mergeCell ref="AV407:AV410"/>
    <mergeCell ref="C407:C410"/>
    <mergeCell ref="D407:D410"/>
    <mergeCell ref="E407:E410"/>
    <mergeCell ref="F407:F410"/>
    <mergeCell ref="G407:H410"/>
    <mergeCell ref="I407:K410"/>
    <mergeCell ref="L403:Q406"/>
    <mergeCell ref="R403:T406"/>
    <mergeCell ref="U403:W406"/>
    <mergeCell ref="X403:AC406"/>
    <mergeCell ref="AU403:AU406"/>
    <mergeCell ref="AV403:AV406"/>
    <mergeCell ref="C403:C406"/>
    <mergeCell ref="D403:D406"/>
    <mergeCell ref="E403:E406"/>
    <mergeCell ref="F403:F406"/>
    <mergeCell ref="G403:H406"/>
    <mergeCell ref="I403:K406"/>
    <mergeCell ref="L399:Q402"/>
    <mergeCell ref="R399:T402"/>
    <mergeCell ref="U399:W402"/>
    <mergeCell ref="X399:AC402"/>
    <mergeCell ref="AU399:AU402"/>
    <mergeCell ref="AV399:AV402"/>
    <mergeCell ref="C399:C402"/>
    <mergeCell ref="D399:D402"/>
    <mergeCell ref="E399:E402"/>
    <mergeCell ref="F399:F402"/>
    <mergeCell ref="G399:H402"/>
    <mergeCell ref="I399:K402"/>
    <mergeCell ref="L395:Q398"/>
    <mergeCell ref="R395:T398"/>
    <mergeCell ref="U395:W398"/>
    <mergeCell ref="X395:AC398"/>
    <mergeCell ref="AU395:AU398"/>
    <mergeCell ref="AV395:AV398"/>
    <mergeCell ref="C395:C398"/>
    <mergeCell ref="D395:D398"/>
    <mergeCell ref="E395:E398"/>
    <mergeCell ref="F395:F398"/>
    <mergeCell ref="G395:H398"/>
    <mergeCell ref="I395:K398"/>
    <mergeCell ref="L391:Q394"/>
    <mergeCell ref="R391:T394"/>
    <mergeCell ref="U391:W394"/>
    <mergeCell ref="X391:AC394"/>
    <mergeCell ref="AU391:AU394"/>
    <mergeCell ref="AV391:AV394"/>
    <mergeCell ref="C391:C394"/>
    <mergeCell ref="D391:D394"/>
    <mergeCell ref="E391:E394"/>
    <mergeCell ref="F391:F394"/>
    <mergeCell ref="G391:H394"/>
    <mergeCell ref="I391:K394"/>
    <mergeCell ref="L387:Q390"/>
    <mergeCell ref="R387:T390"/>
    <mergeCell ref="U387:W390"/>
    <mergeCell ref="X387:AC390"/>
    <mergeCell ref="AU387:AU390"/>
    <mergeCell ref="AV387:AV390"/>
    <mergeCell ref="C387:C390"/>
    <mergeCell ref="D387:D390"/>
    <mergeCell ref="E387:E390"/>
    <mergeCell ref="F387:F390"/>
    <mergeCell ref="G387:H390"/>
    <mergeCell ref="I387:K390"/>
    <mergeCell ref="L383:Q386"/>
    <mergeCell ref="R383:T386"/>
    <mergeCell ref="U383:W386"/>
    <mergeCell ref="X383:AC386"/>
    <mergeCell ref="AU383:AU386"/>
    <mergeCell ref="AV383:AV386"/>
    <mergeCell ref="C383:C386"/>
    <mergeCell ref="D383:D386"/>
    <mergeCell ref="E383:E386"/>
    <mergeCell ref="F383:F386"/>
    <mergeCell ref="G383:H386"/>
    <mergeCell ref="I383:K386"/>
    <mergeCell ref="L379:Q382"/>
    <mergeCell ref="R379:T382"/>
    <mergeCell ref="U379:W382"/>
    <mergeCell ref="X379:AC382"/>
    <mergeCell ref="AU379:AU382"/>
    <mergeCell ref="AV379:AV382"/>
    <mergeCell ref="C379:C382"/>
    <mergeCell ref="D379:D382"/>
    <mergeCell ref="E379:E382"/>
    <mergeCell ref="F379:F382"/>
    <mergeCell ref="G379:H382"/>
    <mergeCell ref="I379:K382"/>
    <mergeCell ref="L375:Q378"/>
    <mergeCell ref="R375:T378"/>
    <mergeCell ref="U375:W378"/>
    <mergeCell ref="X375:AC378"/>
    <mergeCell ref="AU375:AU378"/>
    <mergeCell ref="AV375:AV378"/>
    <mergeCell ref="C375:C378"/>
    <mergeCell ref="D375:D378"/>
    <mergeCell ref="E375:E378"/>
    <mergeCell ref="F375:F378"/>
    <mergeCell ref="G375:H378"/>
    <mergeCell ref="I375:K378"/>
    <mergeCell ref="L371:Q374"/>
    <mergeCell ref="R371:T374"/>
    <mergeCell ref="U371:W374"/>
    <mergeCell ref="X371:AC374"/>
    <mergeCell ref="AU371:AU374"/>
    <mergeCell ref="AV371:AV374"/>
    <mergeCell ref="C371:C374"/>
    <mergeCell ref="D371:D374"/>
    <mergeCell ref="E371:E374"/>
    <mergeCell ref="F371:F374"/>
    <mergeCell ref="G371:H374"/>
    <mergeCell ref="I371:K374"/>
    <mergeCell ref="L367:Q370"/>
    <mergeCell ref="R367:T370"/>
    <mergeCell ref="U367:W370"/>
    <mergeCell ref="X367:AC370"/>
    <mergeCell ref="AU367:AU370"/>
    <mergeCell ref="AV367:AV370"/>
    <mergeCell ref="C367:C370"/>
    <mergeCell ref="D367:D370"/>
    <mergeCell ref="E367:E370"/>
    <mergeCell ref="F367:F370"/>
    <mergeCell ref="G367:H370"/>
    <mergeCell ref="I367:K370"/>
    <mergeCell ref="L363:Q366"/>
    <mergeCell ref="R363:T366"/>
    <mergeCell ref="U363:W366"/>
    <mergeCell ref="X363:AC366"/>
    <mergeCell ref="AU363:AU366"/>
    <mergeCell ref="AV363:AV366"/>
    <mergeCell ref="C363:C366"/>
    <mergeCell ref="D363:D366"/>
    <mergeCell ref="E363:E366"/>
    <mergeCell ref="F363:F366"/>
    <mergeCell ref="G363:H366"/>
    <mergeCell ref="I363:K366"/>
    <mergeCell ref="L359:Q362"/>
    <mergeCell ref="R359:T362"/>
    <mergeCell ref="U359:W362"/>
    <mergeCell ref="X359:AC362"/>
    <mergeCell ref="AU359:AU362"/>
    <mergeCell ref="AV359:AV362"/>
    <mergeCell ref="C359:C362"/>
    <mergeCell ref="D359:D362"/>
    <mergeCell ref="E359:E362"/>
    <mergeCell ref="F359:F362"/>
    <mergeCell ref="G359:H362"/>
    <mergeCell ref="I359:K362"/>
    <mergeCell ref="L355:Q358"/>
    <mergeCell ref="R355:T358"/>
    <mergeCell ref="U355:W358"/>
    <mergeCell ref="X355:AC358"/>
    <mergeCell ref="AU355:AU358"/>
    <mergeCell ref="AV355:AV358"/>
    <mergeCell ref="C355:C358"/>
    <mergeCell ref="D355:D358"/>
    <mergeCell ref="E355:E358"/>
    <mergeCell ref="F355:F358"/>
    <mergeCell ref="G355:H358"/>
    <mergeCell ref="I355:K358"/>
    <mergeCell ref="L351:Q354"/>
    <mergeCell ref="R351:T354"/>
    <mergeCell ref="U351:W354"/>
    <mergeCell ref="X351:AC354"/>
    <mergeCell ref="AU351:AU354"/>
    <mergeCell ref="AV351:AV354"/>
    <mergeCell ref="C351:C354"/>
    <mergeCell ref="D351:D354"/>
    <mergeCell ref="E351:E354"/>
    <mergeCell ref="F351:F354"/>
    <mergeCell ref="G351:H354"/>
    <mergeCell ref="I351:K354"/>
    <mergeCell ref="L347:Q350"/>
    <mergeCell ref="R347:T350"/>
    <mergeCell ref="U347:W350"/>
    <mergeCell ref="X347:AC350"/>
    <mergeCell ref="AU347:AU350"/>
    <mergeCell ref="AV347:AV350"/>
    <mergeCell ref="C347:C350"/>
    <mergeCell ref="D347:D350"/>
    <mergeCell ref="E347:E350"/>
    <mergeCell ref="F347:F350"/>
    <mergeCell ref="G347:H350"/>
    <mergeCell ref="I347:K350"/>
    <mergeCell ref="L343:Q346"/>
    <mergeCell ref="R343:T346"/>
    <mergeCell ref="U343:W346"/>
    <mergeCell ref="X343:AC346"/>
    <mergeCell ref="AU343:AU346"/>
    <mergeCell ref="AV343:AV346"/>
    <mergeCell ref="C343:C346"/>
    <mergeCell ref="D343:D346"/>
    <mergeCell ref="E343:E346"/>
    <mergeCell ref="F343:F346"/>
    <mergeCell ref="G343:H346"/>
    <mergeCell ref="I343:K346"/>
    <mergeCell ref="L339:Q342"/>
    <mergeCell ref="R339:T342"/>
    <mergeCell ref="U339:W342"/>
    <mergeCell ref="X339:AC342"/>
    <mergeCell ref="AU339:AU342"/>
    <mergeCell ref="AV339:AV342"/>
    <mergeCell ref="C339:C342"/>
    <mergeCell ref="D339:D342"/>
    <mergeCell ref="E339:E342"/>
    <mergeCell ref="F339:F342"/>
    <mergeCell ref="G339:H342"/>
    <mergeCell ref="I339:K342"/>
    <mergeCell ref="L335:Q338"/>
    <mergeCell ref="R335:T338"/>
    <mergeCell ref="U335:W338"/>
    <mergeCell ref="X335:AC338"/>
    <mergeCell ref="AU335:AU338"/>
    <mergeCell ref="AV335:AV338"/>
    <mergeCell ref="C335:C338"/>
    <mergeCell ref="D335:D338"/>
    <mergeCell ref="E335:E338"/>
    <mergeCell ref="F335:F338"/>
    <mergeCell ref="G335:H338"/>
    <mergeCell ref="I335:K338"/>
    <mergeCell ref="L331:Q334"/>
    <mergeCell ref="R331:T334"/>
    <mergeCell ref="U331:W334"/>
    <mergeCell ref="X331:AC334"/>
    <mergeCell ref="AU331:AU334"/>
    <mergeCell ref="AV331:AV334"/>
    <mergeCell ref="C331:C334"/>
    <mergeCell ref="D331:D334"/>
    <mergeCell ref="E331:E334"/>
    <mergeCell ref="F331:F334"/>
    <mergeCell ref="G331:H334"/>
    <mergeCell ref="I331:K334"/>
    <mergeCell ref="L327:Q330"/>
    <mergeCell ref="R327:T330"/>
    <mergeCell ref="U327:W330"/>
    <mergeCell ref="X327:AC330"/>
    <mergeCell ref="AU327:AU330"/>
    <mergeCell ref="AV327:AV330"/>
    <mergeCell ref="C327:C330"/>
    <mergeCell ref="D327:D330"/>
    <mergeCell ref="E327:E330"/>
    <mergeCell ref="F327:F330"/>
    <mergeCell ref="G327:H330"/>
    <mergeCell ref="I327:K330"/>
    <mergeCell ref="L323:Q326"/>
    <mergeCell ref="R323:T326"/>
    <mergeCell ref="U323:W326"/>
    <mergeCell ref="X323:AC326"/>
    <mergeCell ref="AU323:AU326"/>
    <mergeCell ref="AV323:AV326"/>
    <mergeCell ref="C323:C326"/>
    <mergeCell ref="D323:D326"/>
    <mergeCell ref="E323:E326"/>
    <mergeCell ref="F323:F326"/>
    <mergeCell ref="G323:H326"/>
    <mergeCell ref="I323:K326"/>
    <mergeCell ref="L319:Q322"/>
    <mergeCell ref="R319:T322"/>
    <mergeCell ref="U319:W322"/>
    <mergeCell ref="X319:AC322"/>
    <mergeCell ref="AU319:AU322"/>
    <mergeCell ref="AV319:AV322"/>
    <mergeCell ref="C319:C322"/>
    <mergeCell ref="D319:D322"/>
    <mergeCell ref="E319:E322"/>
    <mergeCell ref="F319:F322"/>
    <mergeCell ref="G319:H322"/>
    <mergeCell ref="I319:K322"/>
    <mergeCell ref="L315:Q318"/>
    <mergeCell ref="R315:T318"/>
    <mergeCell ref="U315:W318"/>
    <mergeCell ref="X315:AC318"/>
    <mergeCell ref="AU315:AU318"/>
    <mergeCell ref="AV315:AV318"/>
    <mergeCell ref="C315:C318"/>
    <mergeCell ref="D315:D318"/>
    <mergeCell ref="E315:E318"/>
    <mergeCell ref="F315:F318"/>
    <mergeCell ref="G315:H318"/>
    <mergeCell ref="I315:K318"/>
    <mergeCell ref="L311:Q314"/>
    <mergeCell ref="R311:T314"/>
    <mergeCell ref="U311:W314"/>
    <mergeCell ref="X311:AC314"/>
    <mergeCell ref="AU311:AU314"/>
    <mergeCell ref="AV311:AV314"/>
    <mergeCell ref="C311:C314"/>
    <mergeCell ref="D311:D314"/>
    <mergeCell ref="E311:E314"/>
    <mergeCell ref="F311:F314"/>
    <mergeCell ref="G311:H314"/>
    <mergeCell ref="I311:K314"/>
    <mergeCell ref="L307:Q310"/>
    <mergeCell ref="R307:T310"/>
    <mergeCell ref="U307:W310"/>
    <mergeCell ref="X307:AC310"/>
    <mergeCell ref="AU307:AU310"/>
    <mergeCell ref="AV307:AV310"/>
    <mergeCell ref="C307:C310"/>
    <mergeCell ref="D307:D310"/>
    <mergeCell ref="E307:E310"/>
    <mergeCell ref="F307:F310"/>
    <mergeCell ref="G307:H310"/>
    <mergeCell ref="I307:K310"/>
    <mergeCell ref="L303:Q306"/>
    <mergeCell ref="R303:T306"/>
    <mergeCell ref="U303:W306"/>
    <mergeCell ref="X303:AC306"/>
    <mergeCell ref="AU303:AU306"/>
    <mergeCell ref="AV303:AV306"/>
    <mergeCell ref="C303:C306"/>
    <mergeCell ref="D303:D306"/>
    <mergeCell ref="E303:E306"/>
    <mergeCell ref="F303:F306"/>
    <mergeCell ref="G303:H306"/>
    <mergeCell ref="I303:K306"/>
    <mergeCell ref="L299:Q302"/>
    <mergeCell ref="R299:T302"/>
    <mergeCell ref="U299:W302"/>
    <mergeCell ref="X299:AC302"/>
    <mergeCell ref="AU299:AU302"/>
    <mergeCell ref="AV299:AV302"/>
    <mergeCell ref="C299:C302"/>
    <mergeCell ref="D299:D302"/>
    <mergeCell ref="E299:E302"/>
    <mergeCell ref="F299:F302"/>
    <mergeCell ref="G299:H302"/>
    <mergeCell ref="I299:K302"/>
    <mergeCell ref="L295:Q298"/>
    <mergeCell ref="R295:T298"/>
    <mergeCell ref="U295:W298"/>
    <mergeCell ref="X295:AC298"/>
    <mergeCell ref="AU295:AU298"/>
    <mergeCell ref="AV295:AV298"/>
    <mergeCell ref="C295:C298"/>
    <mergeCell ref="D295:D298"/>
    <mergeCell ref="E295:E298"/>
    <mergeCell ref="F295:F298"/>
    <mergeCell ref="G295:H298"/>
    <mergeCell ref="I295:K298"/>
    <mergeCell ref="L291:Q294"/>
    <mergeCell ref="R291:T294"/>
    <mergeCell ref="U291:W294"/>
    <mergeCell ref="X291:AC294"/>
    <mergeCell ref="AU291:AU294"/>
    <mergeCell ref="AV291:AV294"/>
    <mergeCell ref="AU287:AU290"/>
    <mergeCell ref="AV287:AV290"/>
    <mergeCell ref="R288:T290"/>
    <mergeCell ref="U288:W290"/>
    <mergeCell ref="C291:C294"/>
    <mergeCell ref="D291:D294"/>
    <mergeCell ref="E291:E294"/>
    <mergeCell ref="F291:F294"/>
    <mergeCell ref="G291:H294"/>
    <mergeCell ref="I291:K294"/>
    <mergeCell ref="C287:H290"/>
    <mergeCell ref="I287:K290"/>
    <mergeCell ref="L287:Q290"/>
    <mergeCell ref="R287:W287"/>
    <mergeCell ref="X287:AC290"/>
    <mergeCell ref="BC224:BC225"/>
    <mergeCell ref="BD224:BD225"/>
    <mergeCell ref="BE224:BE225"/>
    <mergeCell ref="BF224:BG225"/>
    <mergeCell ref="AE226:AK227"/>
    <mergeCell ref="AL226:AQ227"/>
    <mergeCell ref="AU224:AU225"/>
    <mergeCell ref="AV224:AV225"/>
    <mergeCell ref="AW224:AW225"/>
    <mergeCell ref="AX224:AX225"/>
    <mergeCell ref="AY224:AY225"/>
    <mergeCell ref="BA224:BA225"/>
    <mergeCell ref="K241:L241"/>
    <mergeCell ref="U241:V241"/>
    <mergeCell ref="Z241:AB241"/>
    <mergeCell ref="W246:AR248"/>
    <mergeCell ref="C231:D231"/>
    <mergeCell ref="E231:AB231"/>
    <mergeCell ref="C237:I238"/>
    <mergeCell ref="J237:AF238"/>
    <mergeCell ref="AG237:AO238"/>
    <mergeCell ref="C239:I243"/>
    <mergeCell ref="P239:R239"/>
    <mergeCell ref="V239:X239"/>
    <mergeCell ref="AG239:AK243"/>
    <mergeCell ref="AL239:AO243"/>
    <mergeCell ref="C246:J248"/>
    <mergeCell ref="K246:R248"/>
    <mergeCell ref="S246:V248"/>
    <mergeCell ref="T218:U219"/>
    <mergeCell ref="V218:W219"/>
    <mergeCell ref="X218:Y219"/>
    <mergeCell ref="Z218:AA219"/>
    <mergeCell ref="B218:E219"/>
    <mergeCell ref="F218:G219"/>
    <mergeCell ref="H218:I219"/>
    <mergeCell ref="J218:K219"/>
    <mergeCell ref="L218:M219"/>
    <mergeCell ref="N218:O219"/>
    <mergeCell ref="C227:D227"/>
    <mergeCell ref="E227:AB227"/>
    <mergeCell ref="D228:AB228"/>
    <mergeCell ref="D229:AB230"/>
    <mergeCell ref="AE229:AK230"/>
    <mergeCell ref="AL229:AQ230"/>
    <mergeCell ref="BB224:BB225"/>
    <mergeCell ref="R215:S216"/>
    <mergeCell ref="T215:U216"/>
    <mergeCell ref="V215:W216"/>
    <mergeCell ref="X215:Y216"/>
    <mergeCell ref="Z215:AA216"/>
    <mergeCell ref="BC212:BC213"/>
    <mergeCell ref="BD212:BD213"/>
    <mergeCell ref="BE212:BE213"/>
    <mergeCell ref="BC218:BC219"/>
    <mergeCell ref="BD218:BD219"/>
    <mergeCell ref="BE218:BE219"/>
    <mergeCell ref="BF218:BG219"/>
    <mergeCell ref="D222:AB222"/>
    <mergeCell ref="AU222:AU223"/>
    <mergeCell ref="D223:AB223"/>
    <mergeCell ref="AE223:AK224"/>
    <mergeCell ref="AL223:AQ224"/>
    <mergeCell ref="D224:AB226"/>
    <mergeCell ref="AV218:AV219"/>
    <mergeCell ref="AW218:AW219"/>
    <mergeCell ref="AX218:AX219"/>
    <mergeCell ref="AY218:AY219"/>
    <mergeCell ref="BA218:BA219"/>
    <mergeCell ref="BB218:BB219"/>
    <mergeCell ref="AE218:AI219"/>
    <mergeCell ref="AJ218:AK219"/>
    <mergeCell ref="AL218:AM219"/>
    <mergeCell ref="AN218:AO219"/>
    <mergeCell ref="AP218:AQ219"/>
    <mergeCell ref="AU218:AU219"/>
    <mergeCell ref="P218:Q219"/>
    <mergeCell ref="R218:S219"/>
    <mergeCell ref="BF212:BG213"/>
    <mergeCell ref="B215:E216"/>
    <mergeCell ref="F215:G216"/>
    <mergeCell ref="H215:I216"/>
    <mergeCell ref="J215:K216"/>
    <mergeCell ref="L215:M216"/>
    <mergeCell ref="N215:O216"/>
    <mergeCell ref="AV212:AV213"/>
    <mergeCell ref="AW212:AW213"/>
    <mergeCell ref="AX212:AX213"/>
    <mergeCell ref="AY212:AY213"/>
    <mergeCell ref="BA212:BA213"/>
    <mergeCell ref="BB212:BB213"/>
    <mergeCell ref="AE212:AI213"/>
    <mergeCell ref="AJ212:AK213"/>
    <mergeCell ref="AL212:AM213"/>
    <mergeCell ref="AN212:AO213"/>
    <mergeCell ref="AP212:AQ213"/>
    <mergeCell ref="AU212:AU213"/>
    <mergeCell ref="P212:Q213"/>
    <mergeCell ref="R212:S213"/>
    <mergeCell ref="T212:U213"/>
    <mergeCell ref="V212:W213"/>
    <mergeCell ref="X212:Y213"/>
    <mergeCell ref="Z212:AA213"/>
    <mergeCell ref="AE215:AI216"/>
    <mergeCell ref="AJ215:AK216"/>
    <mergeCell ref="AL215:AM216"/>
    <mergeCell ref="AN215:AO216"/>
    <mergeCell ref="AP215:AQ216"/>
    <mergeCell ref="AU216:AU217"/>
    <mergeCell ref="P215:Q216"/>
    <mergeCell ref="AU210:AU211"/>
    <mergeCell ref="B212:E213"/>
    <mergeCell ref="F212:G213"/>
    <mergeCell ref="H212:I213"/>
    <mergeCell ref="J212:K213"/>
    <mergeCell ref="L212:M213"/>
    <mergeCell ref="N212:O213"/>
    <mergeCell ref="AJ207:AK208"/>
    <mergeCell ref="AL207:AM208"/>
    <mergeCell ref="AN207:AO208"/>
    <mergeCell ref="AP207:AQ208"/>
    <mergeCell ref="AT207:AT208"/>
    <mergeCell ref="AU207:AU208"/>
    <mergeCell ref="R207:S208"/>
    <mergeCell ref="T207:U208"/>
    <mergeCell ref="V207:W208"/>
    <mergeCell ref="X207:Y208"/>
    <mergeCell ref="Z207:AA208"/>
    <mergeCell ref="AE207:AI208"/>
    <mergeCell ref="C200:D200"/>
    <mergeCell ref="E200:AB200"/>
    <mergeCell ref="A204:I205"/>
    <mergeCell ref="B207:E208"/>
    <mergeCell ref="F207:G208"/>
    <mergeCell ref="H207:I208"/>
    <mergeCell ref="J207:K208"/>
    <mergeCell ref="L207:M208"/>
    <mergeCell ref="N207:O208"/>
    <mergeCell ref="P207:Q208"/>
    <mergeCell ref="C196:D196"/>
    <mergeCell ref="E196:AB196"/>
    <mergeCell ref="D197:AB197"/>
    <mergeCell ref="D198:AB199"/>
    <mergeCell ref="AE198:AK199"/>
    <mergeCell ref="AL198:AQ199"/>
    <mergeCell ref="BB193:BB194"/>
    <mergeCell ref="AV207:AV208"/>
    <mergeCell ref="AX207:AX208"/>
    <mergeCell ref="AY207:AY208"/>
    <mergeCell ref="BC193:BC194"/>
    <mergeCell ref="BD193:BD194"/>
    <mergeCell ref="BE193:BE194"/>
    <mergeCell ref="BF193:BG194"/>
    <mergeCell ref="AE195:AK196"/>
    <mergeCell ref="AL195:AQ196"/>
    <mergeCell ref="AU193:AU194"/>
    <mergeCell ref="AV193:AV194"/>
    <mergeCell ref="AW193:AW194"/>
    <mergeCell ref="AX193:AX194"/>
    <mergeCell ref="AY193:AY194"/>
    <mergeCell ref="BA193:BA194"/>
    <mergeCell ref="BC187:BC188"/>
    <mergeCell ref="BD187:BD188"/>
    <mergeCell ref="BE187:BE188"/>
    <mergeCell ref="BF187:BG188"/>
    <mergeCell ref="D191:AB191"/>
    <mergeCell ref="AU191:AU192"/>
    <mergeCell ref="D192:AB192"/>
    <mergeCell ref="AE192:AK193"/>
    <mergeCell ref="AL192:AQ193"/>
    <mergeCell ref="D193:AB195"/>
    <mergeCell ref="AV187:AV188"/>
    <mergeCell ref="AW187:AW188"/>
    <mergeCell ref="AX187:AX188"/>
    <mergeCell ref="AY187:AY188"/>
    <mergeCell ref="BA187:BA188"/>
    <mergeCell ref="BB187:BB188"/>
    <mergeCell ref="AE187:AI188"/>
    <mergeCell ref="AJ187:AK188"/>
    <mergeCell ref="AL187:AM188"/>
    <mergeCell ref="AN187:AO188"/>
    <mergeCell ref="AP187:AQ188"/>
    <mergeCell ref="AU187:AU188"/>
    <mergeCell ref="P187:Q188"/>
    <mergeCell ref="R187:S188"/>
    <mergeCell ref="T187:U188"/>
    <mergeCell ref="V187:W188"/>
    <mergeCell ref="X187:Y188"/>
    <mergeCell ref="Z187:AA188"/>
    <mergeCell ref="B187:E188"/>
    <mergeCell ref="F187:G188"/>
    <mergeCell ref="H187:I188"/>
    <mergeCell ref="J187:K188"/>
    <mergeCell ref="L187:M188"/>
    <mergeCell ref="N187:O188"/>
    <mergeCell ref="AE184:AI185"/>
    <mergeCell ref="AJ184:AK185"/>
    <mergeCell ref="AL184:AM185"/>
    <mergeCell ref="AN184:AO185"/>
    <mergeCell ref="AP184:AQ185"/>
    <mergeCell ref="AU185:AU186"/>
    <mergeCell ref="P184:Q185"/>
    <mergeCell ref="R184:S185"/>
    <mergeCell ref="T184:U185"/>
    <mergeCell ref="V184:W185"/>
    <mergeCell ref="X184:Y185"/>
    <mergeCell ref="Z184:AA185"/>
    <mergeCell ref="BC181:BC182"/>
    <mergeCell ref="BD181:BD182"/>
    <mergeCell ref="BE181:BE182"/>
    <mergeCell ref="BF181:BG182"/>
    <mergeCell ref="B184:E185"/>
    <mergeCell ref="F184:G185"/>
    <mergeCell ref="H184:I185"/>
    <mergeCell ref="J184:K185"/>
    <mergeCell ref="L184:M185"/>
    <mergeCell ref="N184:O185"/>
    <mergeCell ref="AV181:AV182"/>
    <mergeCell ref="AW181:AW182"/>
    <mergeCell ref="AX181:AX182"/>
    <mergeCell ref="AY181:AY182"/>
    <mergeCell ref="BA181:BA182"/>
    <mergeCell ref="BB181:BB182"/>
    <mergeCell ref="AE181:AI182"/>
    <mergeCell ref="AJ181:AK182"/>
    <mergeCell ref="AL181:AM182"/>
    <mergeCell ref="AN181:AO182"/>
    <mergeCell ref="AP181:AQ182"/>
    <mergeCell ref="AU181:AU182"/>
    <mergeCell ref="P181:Q182"/>
    <mergeCell ref="R181:S182"/>
    <mergeCell ref="T181:U182"/>
    <mergeCell ref="V181:W182"/>
    <mergeCell ref="X181:Y182"/>
    <mergeCell ref="Z181:AA182"/>
    <mergeCell ref="B181:E182"/>
    <mergeCell ref="F181:G182"/>
    <mergeCell ref="H181:I182"/>
    <mergeCell ref="J181:K182"/>
    <mergeCell ref="L181:M182"/>
    <mergeCell ref="N181:O182"/>
    <mergeCell ref="AT176:AT177"/>
    <mergeCell ref="AU176:AU177"/>
    <mergeCell ref="AV176:AV177"/>
    <mergeCell ref="AX176:AX177"/>
    <mergeCell ref="AY176:AY177"/>
    <mergeCell ref="AU179:AU180"/>
    <mergeCell ref="Z176:AA177"/>
    <mergeCell ref="AE176:AI177"/>
    <mergeCell ref="AJ176:AK177"/>
    <mergeCell ref="AL176:AM177"/>
    <mergeCell ref="AN176:AO177"/>
    <mergeCell ref="AP176:AQ177"/>
    <mergeCell ref="N176:O177"/>
    <mergeCell ref="P176:Q177"/>
    <mergeCell ref="R176:S177"/>
    <mergeCell ref="T176:U177"/>
    <mergeCell ref="V176:W177"/>
    <mergeCell ref="X176:Y177"/>
    <mergeCell ref="A173:I174"/>
    <mergeCell ref="B176:E177"/>
    <mergeCell ref="F176:G177"/>
    <mergeCell ref="H176:I177"/>
    <mergeCell ref="J176:K177"/>
    <mergeCell ref="L176:M177"/>
    <mergeCell ref="C167:G168"/>
    <mergeCell ref="H167:J167"/>
    <mergeCell ref="K167:R168"/>
    <mergeCell ref="S167:Z167"/>
    <mergeCell ref="AA167:AH167"/>
    <mergeCell ref="AI167:AP168"/>
    <mergeCell ref="H168:J168"/>
    <mergeCell ref="S168:Z168"/>
    <mergeCell ref="AA168:AH168"/>
    <mergeCell ref="A160:AS160"/>
    <mergeCell ref="C166:J166"/>
    <mergeCell ref="K166:R166"/>
    <mergeCell ref="S166:Z166"/>
    <mergeCell ref="AA166:AH166"/>
    <mergeCell ref="AI166:AP166"/>
  </mergeCells>
  <phoneticPr fontId="1"/>
  <conditionalFormatting sqref="L291">
    <cfRule type="expression" dxfId="368" priority="118">
      <formula>IF(L291="定",TRUE)</formula>
    </cfRule>
    <cfRule type="expression" dxfId="367" priority="119">
      <formula>IF(#REF!="×",TRUE)</formula>
    </cfRule>
    <cfRule type="expression" dxfId="366" priority="120">
      <formula>IF(L291=0,TRUE)</formula>
    </cfRule>
  </conditionalFormatting>
  <conditionalFormatting sqref="L295 L299 L303 L307 L311 L315 L319 L323 L327 L331 L335 L339 L343 L347 L351 L355 L443 L447 L451 L463 L467 L471 L475 L479 L491 L495 L499 L503 L507 L511 L515">
    <cfRule type="expression" dxfId="365" priority="115">
      <formula>IF(L295="定",TRUE)</formula>
    </cfRule>
    <cfRule type="expression" dxfId="364" priority="116">
      <formula>IF(#REF!="×",TRUE)</formula>
    </cfRule>
    <cfRule type="expression" dxfId="363" priority="117">
      <formula>IF(L295=0,TRUE)</formula>
    </cfRule>
  </conditionalFormatting>
  <conditionalFormatting sqref="L359 L363 L367 L371 L379 L383 L387 L391 L395 L407 L411 L415 L419 L423 L435">
    <cfRule type="expression" dxfId="362" priority="109">
      <formula>IF(L359="定",TRUE)</formula>
    </cfRule>
    <cfRule type="expression" dxfId="361" priority="110">
      <formula>IF(#REF!="×",TRUE)</formula>
    </cfRule>
    <cfRule type="expression" dxfId="360" priority="111">
      <formula>IF(L359=0,TRUE)</formula>
    </cfRule>
  </conditionalFormatting>
  <conditionalFormatting sqref="L439">
    <cfRule type="expression" dxfId="359" priority="103">
      <formula>IF(L439="定",TRUE)</formula>
    </cfRule>
    <cfRule type="expression" dxfId="358" priority="104">
      <formula>IF(#REF!="×",TRUE)</formula>
    </cfRule>
    <cfRule type="expression" dxfId="357" priority="105">
      <formula>IF(L439=0,TRUE)</formula>
    </cfRule>
  </conditionalFormatting>
  <conditionalFormatting sqref="L375">
    <cfRule type="expression" dxfId="356" priority="97">
      <formula>IF(L375="定",TRUE)</formula>
    </cfRule>
    <cfRule type="expression" dxfId="355" priority="98">
      <formula>IF(#REF!="×",TRUE)</formula>
    </cfRule>
    <cfRule type="expression" dxfId="354" priority="99">
      <formula>IF(L375=0,TRUE)</formula>
    </cfRule>
  </conditionalFormatting>
  <conditionalFormatting sqref="L399">
    <cfRule type="expression" dxfId="353" priority="94">
      <formula>IF(L399="定",TRUE)</formula>
    </cfRule>
    <cfRule type="expression" dxfId="352" priority="95">
      <formula>IF(#REF!="×",TRUE)</formula>
    </cfRule>
    <cfRule type="expression" dxfId="351" priority="96">
      <formula>IF(L399=0,TRUE)</formula>
    </cfRule>
  </conditionalFormatting>
  <conditionalFormatting sqref="L403">
    <cfRule type="expression" dxfId="350" priority="91">
      <formula>IF(L403="定",TRUE)</formula>
    </cfRule>
    <cfRule type="expression" dxfId="349" priority="92">
      <formula>IF(#REF!="×",TRUE)</formula>
    </cfRule>
    <cfRule type="expression" dxfId="348" priority="93">
      <formula>IF(L403=0,TRUE)</formula>
    </cfRule>
  </conditionalFormatting>
  <conditionalFormatting sqref="L427">
    <cfRule type="expression" dxfId="347" priority="88">
      <formula>IF(L427="定",TRUE)</formula>
    </cfRule>
    <cfRule type="expression" dxfId="346" priority="89">
      <formula>IF(#REF!="×",TRUE)</formula>
    </cfRule>
    <cfRule type="expression" dxfId="345" priority="90">
      <formula>IF(L427=0,TRUE)</formula>
    </cfRule>
  </conditionalFormatting>
  <conditionalFormatting sqref="L431">
    <cfRule type="expression" dxfId="344" priority="85">
      <formula>IF(L431="定",TRUE)</formula>
    </cfRule>
    <cfRule type="expression" dxfId="343" priority="86">
      <formula>IF(#REF!="×",TRUE)</formula>
    </cfRule>
    <cfRule type="expression" dxfId="342" priority="87">
      <formula>IF(L431=0,TRUE)</formula>
    </cfRule>
  </conditionalFormatting>
  <conditionalFormatting sqref="L459">
    <cfRule type="expression" dxfId="341" priority="79">
      <formula>IF(L459="定",TRUE)</formula>
    </cfRule>
    <cfRule type="expression" dxfId="340" priority="80">
      <formula>IF(#REF!="×",TRUE)</formula>
    </cfRule>
    <cfRule type="expression" dxfId="339" priority="81">
      <formula>IF(L459=0,TRUE)</formula>
    </cfRule>
  </conditionalFormatting>
  <conditionalFormatting sqref="L455">
    <cfRule type="expression" dxfId="338" priority="82">
      <formula>IF(L455="定",TRUE)</formula>
    </cfRule>
    <cfRule type="expression" dxfId="337" priority="83">
      <formula>IF(#REF!="×",TRUE)</formula>
    </cfRule>
    <cfRule type="expression" dxfId="336" priority="84">
      <formula>IF(L455=0,TRUE)</formula>
    </cfRule>
  </conditionalFormatting>
  <conditionalFormatting sqref="L487">
    <cfRule type="expression" dxfId="335" priority="73">
      <formula>IF(L487="定",TRUE)</formula>
    </cfRule>
    <cfRule type="expression" dxfId="334" priority="74">
      <formula>IF(#REF!="×",TRUE)</formula>
    </cfRule>
    <cfRule type="expression" dxfId="333" priority="75">
      <formula>IF(L487=0,TRUE)</formula>
    </cfRule>
  </conditionalFormatting>
  <conditionalFormatting sqref="X291">
    <cfRule type="expression" dxfId="332" priority="121">
      <formula>IF(X291="定",TRUE)</formula>
    </cfRule>
    <cfRule type="expression" dxfId="331" priority="122">
      <formula>IF(BV291="×",TRUE)</formula>
    </cfRule>
    <cfRule type="expression" dxfId="330" priority="123">
      <formula>IF(X291=0,TRUE)</formula>
    </cfRule>
  </conditionalFormatting>
  <conditionalFormatting sqref="L739 L743 L747 L751 L755">
    <cfRule type="expression" dxfId="329" priority="70">
      <formula>IF(L739="定",TRUE)</formula>
    </cfRule>
    <cfRule type="expression" dxfId="328" priority="71">
      <formula>IF(#REF!="×",TRUE)</formula>
    </cfRule>
    <cfRule type="expression" dxfId="327" priority="72">
      <formula>IF(L739=0,TRUE)</formula>
    </cfRule>
  </conditionalFormatting>
  <conditionalFormatting sqref="X295 X299 X303 X307 X311 X315 X319 X323 X327 X331 X335 X339 X343 X347 X351 X355 X443 X447 X451 X455 X459 X463 X467 X471 X475 X479 X483 X487 X491 X495 X499 X503 X507 X511 X515">
    <cfRule type="expression" dxfId="326" priority="112">
      <formula>IF(X295="定",TRUE)</formula>
    </cfRule>
    <cfRule type="expression" dxfId="325" priority="113">
      <formula>IF(BV295="×",TRUE)</formula>
    </cfRule>
    <cfRule type="expression" dxfId="324" priority="114">
      <formula>IF(X295=0,TRUE)</formula>
    </cfRule>
  </conditionalFormatting>
  <conditionalFormatting sqref="L719 L723 L727 L731 L735">
    <cfRule type="expression" dxfId="323" priority="64">
      <formula>IF(L719="定",TRUE)</formula>
    </cfRule>
    <cfRule type="expression" dxfId="322" priority="65">
      <formula>IF(#REF!="×",TRUE)</formula>
    </cfRule>
    <cfRule type="expression" dxfId="321" priority="66">
      <formula>IF(L719=0,TRUE)</formula>
    </cfRule>
  </conditionalFormatting>
  <conditionalFormatting sqref="X359 X363 X367 X371 X375 X379 X383 X387 X391 X395 X399 X403 X407 X411 X415 X419 X423 X427 X431 X435">
    <cfRule type="expression" dxfId="320" priority="106">
      <formula>IF(X359="定",TRUE)</formula>
    </cfRule>
    <cfRule type="expression" dxfId="319" priority="107">
      <formula>IF(BV359="×",TRUE)</formula>
    </cfRule>
    <cfRule type="expression" dxfId="318" priority="108">
      <formula>IF(X359=0,TRUE)</formula>
    </cfRule>
  </conditionalFormatting>
  <conditionalFormatting sqref="L699 L703 L707 L711 L715">
    <cfRule type="expression" dxfId="317" priority="58">
      <formula>IF(L699="定",TRUE)</formula>
    </cfRule>
    <cfRule type="expression" dxfId="316" priority="59">
      <formula>IF(#REF!="×",TRUE)</formula>
    </cfRule>
    <cfRule type="expression" dxfId="315" priority="60">
      <formula>IF(L699=0,TRUE)</formula>
    </cfRule>
  </conditionalFormatting>
  <conditionalFormatting sqref="X439">
    <cfRule type="expression" dxfId="314" priority="100">
      <formula>IF(X439="定",TRUE)</formula>
    </cfRule>
    <cfRule type="expression" dxfId="313" priority="101">
      <formula>IF(BV439="×",TRUE)</formula>
    </cfRule>
    <cfRule type="expression" dxfId="312" priority="102">
      <formula>IF(X439=0,TRUE)</formula>
    </cfRule>
  </conditionalFormatting>
  <conditionalFormatting sqref="L659 L663 L667 L671 L675">
    <cfRule type="expression" dxfId="311" priority="46">
      <formula>IF(L659="定",TRUE)</formula>
    </cfRule>
    <cfRule type="expression" dxfId="310" priority="47">
      <formula>IF(#REF!="×",TRUE)</formula>
    </cfRule>
    <cfRule type="expression" dxfId="309" priority="48">
      <formula>IF(L659=0,TRUE)</formula>
    </cfRule>
  </conditionalFormatting>
  <conditionalFormatting sqref="L483">
    <cfRule type="expression" dxfId="308" priority="76">
      <formula>IF(L483="定",TRUE)</formula>
    </cfRule>
    <cfRule type="expression" dxfId="307" priority="77">
      <formula>IF(#REF!="×",TRUE)</formula>
    </cfRule>
    <cfRule type="expression" dxfId="306" priority="78">
      <formula>IF(L483=0,TRUE)</formula>
    </cfRule>
  </conditionalFormatting>
  <conditionalFormatting sqref="L639 L643 L647 L651 L655">
    <cfRule type="expression" dxfId="305" priority="40">
      <formula>IF(L639="定",TRUE)</formula>
    </cfRule>
    <cfRule type="expression" dxfId="304" priority="41">
      <formula>IF(#REF!="×",TRUE)</formula>
    </cfRule>
    <cfRule type="expression" dxfId="303" priority="42">
      <formula>IF(L639=0,TRUE)</formula>
    </cfRule>
  </conditionalFormatting>
  <conditionalFormatting sqref="X739 X743 X747 X751 X755">
    <cfRule type="expression" dxfId="302" priority="67">
      <formula>IF(X739="定",TRUE)</formula>
    </cfRule>
    <cfRule type="expression" dxfId="301" priority="68">
      <formula>IF(BV739="×",TRUE)</formula>
    </cfRule>
    <cfRule type="expression" dxfId="300" priority="69">
      <formula>IF(X739=0,TRUE)</formula>
    </cfRule>
  </conditionalFormatting>
  <conditionalFormatting sqref="X719 X723 X727 X731 X735">
    <cfRule type="expression" dxfId="299" priority="61">
      <formula>IF(X719="定",TRUE)</formula>
    </cfRule>
    <cfRule type="expression" dxfId="298" priority="62">
      <formula>IF(BV719="×",TRUE)</formula>
    </cfRule>
    <cfRule type="expression" dxfId="297" priority="63">
      <formula>IF(X719=0,TRUE)</formula>
    </cfRule>
  </conditionalFormatting>
  <conditionalFormatting sqref="L619 L623 L627 L631 L635">
    <cfRule type="expression" dxfId="296" priority="34">
      <formula>IF(L619="定",TRUE)</formula>
    </cfRule>
    <cfRule type="expression" dxfId="295" priority="35">
      <formula>IF(#REF!="×",TRUE)</formula>
    </cfRule>
    <cfRule type="expression" dxfId="294" priority="36">
      <formula>IF(L619=0,TRUE)</formula>
    </cfRule>
  </conditionalFormatting>
  <conditionalFormatting sqref="X699 X703 X707 X711 X715">
    <cfRule type="expression" dxfId="293" priority="55">
      <formula>IF(X699="定",TRUE)</formula>
    </cfRule>
    <cfRule type="expression" dxfId="292" priority="56">
      <formula>IF(BV699="×",TRUE)</formula>
    </cfRule>
    <cfRule type="expression" dxfId="291" priority="57">
      <formula>IF(X699=0,TRUE)</formula>
    </cfRule>
  </conditionalFormatting>
  <conditionalFormatting sqref="L679 L683 L687 L691 L695">
    <cfRule type="expression" dxfId="290" priority="52">
      <formula>IF(L679="定",TRUE)</formula>
    </cfRule>
    <cfRule type="expression" dxfId="289" priority="53">
      <formula>IF(#REF!="×",TRUE)</formula>
    </cfRule>
    <cfRule type="expression" dxfId="288" priority="54">
      <formula>IF(L679=0,TRUE)</formula>
    </cfRule>
  </conditionalFormatting>
  <conditionalFormatting sqref="X679 X683 X687 X691 X695">
    <cfRule type="expression" dxfId="287" priority="49">
      <formula>IF(X679="定",TRUE)</formula>
    </cfRule>
    <cfRule type="expression" dxfId="286" priority="50">
      <formula>IF(BV679="×",TRUE)</formula>
    </cfRule>
    <cfRule type="expression" dxfId="285" priority="51">
      <formula>IF(X679=0,TRUE)</formula>
    </cfRule>
  </conditionalFormatting>
  <conditionalFormatting sqref="L579 L583 L587 L591 L595">
    <cfRule type="expression" dxfId="284" priority="22">
      <formula>IF(L579="定",TRUE)</formula>
    </cfRule>
    <cfRule type="expression" dxfId="283" priority="23">
      <formula>IF(#REF!="×",TRUE)</formula>
    </cfRule>
    <cfRule type="expression" dxfId="282" priority="24">
      <formula>IF(L579=0,TRUE)</formula>
    </cfRule>
  </conditionalFormatting>
  <conditionalFormatting sqref="L559 L563 L567 L571 L575">
    <cfRule type="expression" dxfId="281" priority="16">
      <formula>IF(L559="定",TRUE)</formula>
    </cfRule>
    <cfRule type="expression" dxfId="280" priority="17">
      <formula>IF(#REF!="×",TRUE)</formula>
    </cfRule>
    <cfRule type="expression" dxfId="279" priority="18">
      <formula>IF(L559=0,TRUE)</formula>
    </cfRule>
  </conditionalFormatting>
  <conditionalFormatting sqref="X659 X663 X667 X671 X675">
    <cfRule type="expression" dxfId="278" priority="43">
      <formula>IF(X659="定",TRUE)</formula>
    </cfRule>
    <cfRule type="expression" dxfId="277" priority="44">
      <formula>IF(BV659="×",TRUE)</formula>
    </cfRule>
    <cfRule type="expression" dxfId="276" priority="45">
      <formula>IF(X659=0,TRUE)</formula>
    </cfRule>
  </conditionalFormatting>
  <conditionalFormatting sqref="X639 X643 X647 X651 X655">
    <cfRule type="expression" dxfId="275" priority="37">
      <formula>IF(X639="定",TRUE)</formula>
    </cfRule>
    <cfRule type="expression" dxfId="274" priority="38">
      <formula>IF(BV639="×",TRUE)</formula>
    </cfRule>
    <cfRule type="expression" dxfId="273" priority="39">
      <formula>IF(X639=0,TRUE)</formula>
    </cfRule>
  </conditionalFormatting>
  <conditionalFormatting sqref="X619 X623 X627 X631 X635">
    <cfRule type="expression" dxfId="272" priority="31">
      <formula>IF(X619="定",TRUE)</formula>
    </cfRule>
    <cfRule type="expression" dxfId="271" priority="32">
      <formula>IF(BV619="×",TRUE)</formula>
    </cfRule>
    <cfRule type="expression" dxfId="270" priority="33">
      <formula>IF(X619=0,TRUE)</formula>
    </cfRule>
  </conditionalFormatting>
  <conditionalFormatting sqref="L599 L603 L607 L611 L615">
    <cfRule type="expression" dxfId="269" priority="28">
      <formula>IF(L599="定",TRUE)</formula>
    </cfRule>
    <cfRule type="expression" dxfId="268" priority="29">
      <formula>IF(#REF!="×",TRUE)</formula>
    </cfRule>
    <cfRule type="expression" dxfId="267" priority="30">
      <formula>IF(L599=0,TRUE)</formula>
    </cfRule>
  </conditionalFormatting>
  <conditionalFormatting sqref="X599 X603 X607 X611 X615">
    <cfRule type="expression" dxfId="266" priority="25">
      <formula>IF(X599="定",TRUE)</formula>
    </cfRule>
    <cfRule type="expression" dxfId="265" priority="26">
      <formula>IF(BV599="×",TRUE)</formula>
    </cfRule>
    <cfRule type="expression" dxfId="264" priority="27">
      <formula>IF(X599=0,TRUE)</formula>
    </cfRule>
  </conditionalFormatting>
  <conditionalFormatting sqref="X579 X583 X587 X591 X595">
    <cfRule type="expression" dxfId="263" priority="19">
      <formula>IF(X579="定",TRUE)</formula>
    </cfRule>
    <cfRule type="expression" dxfId="262" priority="20">
      <formula>IF(BV579="×",TRUE)</formula>
    </cfRule>
    <cfRule type="expression" dxfId="261" priority="21">
      <formula>IF(X579=0,TRUE)</formula>
    </cfRule>
  </conditionalFormatting>
  <conditionalFormatting sqref="X559 X563 X567 X571 X575">
    <cfRule type="expression" dxfId="260" priority="13">
      <formula>IF(X559="定",TRUE)</formula>
    </cfRule>
    <cfRule type="expression" dxfId="259" priority="14">
      <formula>IF(BV559="×",TRUE)</formula>
    </cfRule>
    <cfRule type="expression" dxfId="258" priority="15">
      <formula>IF(X559=0,TRUE)</formula>
    </cfRule>
  </conditionalFormatting>
  <conditionalFormatting sqref="L539 L543 L547 L551 L555">
    <cfRule type="expression" dxfId="257" priority="10">
      <formula>IF(L539="定",TRUE)</formula>
    </cfRule>
    <cfRule type="expression" dxfId="256" priority="11">
      <formula>IF(#REF!="×",TRUE)</formula>
    </cfRule>
    <cfRule type="expression" dxfId="255" priority="12">
      <formula>IF(L539=0,TRUE)</formula>
    </cfRule>
  </conditionalFormatting>
  <conditionalFormatting sqref="X539 X543 X547 X551 X555">
    <cfRule type="expression" dxfId="254" priority="7">
      <formula>IF(X539="定",TRUE)</formula>
    </cfRule>
    <cfRule type="expression" dxfId="253" priority="8">
      <formula>IF(BV539="×",TRUE)</formula>
    </cfRule>
    <cfRule type="expression" dxfId="252" priority="9">
      <formula>IF(X539=0,TRUE)</formula>
    </cfRule>
  </conditionalFormatting>
  <conditionalFormatting sqref="L519 L523 L527 L531 L535">
    <cfRule type="expression" dxfId="251" priority="4">
      <formula>IF(L519="定",TRUE)</formula>
    </cfRule>
    <cfRule type="expression" dxfId="250" priority="5">
      <formula>IF(#REF!="×",TRUE)</formula>
    </cfRule>
    <cfRule type="expression" dxfId="249" priority="6">
      <formula>IF(L519=0,TRUE)</formula>
    </cfRule>
  </conditionalFormatting>
  <conditionalFormatting sqref="X519 X523 X527 X531 X535">
    <cfRule type="expression" dxfId="248" priority="1">
      <formula>IF(X519="定",TRUE)</formula>
    </cfRule>
    <cfRule type="expression" dxfId="247" priority="2">
      <formula>IF(BV519="×",TRUE)</formula>
    </cfRule>
    <cfRule type="expression" dxfId="246" priority="3">
      <formula>IF(X519=0,TRUE)</formula>
    </cfRule>
  </conditionalFormatting>
  <dataValidations count="7">
    <dataValidation type="list" allowBlank="1" showInputMessage="1" showErrorMessage="1" sqref="R359:T758">
      <formula1>"①,②,③,④,⑤"</formula1>
    </dataValidation>
    <dataValidation type="whole" allowBlank="1" showInputMessage="1" showErrorMessage="1" sqref="L176:M177 X176:Y177 L181:M182 X181:Y182 AN181:AO182 AN176:AO177 X184:Y185 AN184:AO185 L184:M185 X187:Y188 AN187:AO188 L187:M188 L207:M208 X207:Y208 L212:M213 X212:Y213 AN212:AO213 AN207:AO208 X215:Y216 AN215:AO216 L215:M216 X218:Y219 AN218:AO219 L218:M219">
      <formula1>0</formula1>
      <formula2>59</formula2>
    </dataValidation>
    <dataValidation type="list" allowBlank="1" showInputMessage="1" showErrorMessage="1" sqref="I291:K358">
      <formula1>"○,定,×"</formula1>
    </dataValidation>
    <dataValidation type="list" allowBlank="1" showInputMessage="1" showErrorMessage="1" sqref="C227:D227 C196:D196 C200:D200 C231:D231">
      <formula1>"☑,□"</formula1>
    </dataValidation>
    <dataValidation type="list" allowBlank="1" showInputMessage="1" showErrorMessage="1" sqref="I371:K378 I399:K406 I427:K434 I455:K462 I483:K490 I511:K518">
      <formula1>"○,△,定,×,※"</formula1>
    </dataValidation>
    <dataValidation type="list" allowBlank="1" showInputMessage="1" showErrorMessage="1" sqref="I359:K370 I379:K398 I407:K426 I435:K454 I463:K482 I491:K510 I519:K758">
      <formula1>"△,定,×,※"</formula1>
    </dataValidation>
    <dataValidation type="list" allowBlank="1" showInputMessage="1" showErrorMessage="1" sqref="A2">
      <formula1>"①映画館運営事業者"</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&amp;L&amp;16＜様式第３－２号＞</oddHeader>
    <oddFooter>&amp;C&amp;P/&amp;N ページ</oddFooter>
  </headerFooter>
  <rowBreaks count="8" manualBreakCount="8">
    <brk id="96" max="16383" man="1"/>
    <brk id="117" max="16383" man="1"/>
    <brk id="170" max="16383" man="1"/>
    <brk id="234" max="16383" man="1"/>
    <brk id="280" max="16383" man="1"/>
    <brk id="410" max="44" man="1"/>
    <brk id="550" max="44" man="1"/>
    <brk id="690" max="4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763"/>
  <sheetViews>
    <sheetView showZeros="0" view="pageBreakPreview" zoomScale="55" zoomScaleNormal="100" zoomScaleSheetLayoutView="55" zoomScalePageLayoutView="25" workbookViewId="0">
      <selection activeCell="AG291" sqref="AG291"/>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4:4" ht="29.25" customHeight="1">
      <c r="D1" s="2"/>
    </row>
    <row r="2" spans="4:4" s="320" customFormat="1" ht="35.1" hidden="1" customHeight="1"/>
    <row r="3" spans="4:4" s="320" customFormat="1" ht="35.1" hidden="1" customHeight="1"/>
    <row r="4" spans="4:4" s="320" customFormat="1" ht="21.75" hidden="1" customHeight="1"/>
    <row r="5" spans="4:4" s="320" customFormat="1" ht="34.5" hidden="1" customHeight="1"/>
    <row r="6" spans="4:4" s="320" customFormat="1" ht="25.5" hidden="1" customHeight="1"/>
    <row r="7" spans="4:4" s="320" customFormat="1" ht="29.25" hidden="1" customHeight="1"/>
    <row r="8" spans="4:4" s="320" customFormat="1" ht="29.25" hidden="1" customHeight="1"/>
    <row r="9" spans="4:4" s="320" customFormat="1" ht="29.25" hidden="1" customHeight="1"/>
    <row r="10" spans="4:4" s="320" customFormat="1" ht="27" hidden="1" customHeight="1"/>
    <row r="11" spans="4:4" s="320" customFormat="1" ht="18.75" hidden="1" customHeight="1"/>
    <row r="12" spans="4:4" s="320" customFormat="1" ht="27" hidden="1" customHeight="1"/>
    <row r="13" spans="4:4" s="320" customFormat="1" ht="29.25" hidden="1" customHeight="1"/>
    <row r="14" spans="4:4" s="320" customFormat="1" ht="18.75" hidden="1" customHeight="1"/>
    <row r="15" spans="4:4" s="320" customFormat="1" ht="14.25" hidden="1" customHeight="1"/>
    <row r="16" spans="4:4" s="320" customFormat="1" ht="18.75" hidden="1" customHeight="1"/>
    <row r="17" s="320" customFormat="1" ht="15" hidden="1" customHeight="1"/>
    <row r="18" s="320" customFormat="1" ht="18" hidden="1" customHeight="1"/>
    <row r="19" s="320" customFormat="1" ht="17.45" hidden="1" customHeight="1"/>
    <row r="20" s="320" customFormat="1" ht="17.45" hidden="1" customHeight="1"/>
    <row r="21" s="320" customFormat="1" ht="17.45" hidden="1" customHeight="1"/>
    <row r="22" s="320" customFormat="1" ht="17.45" hidden="1" customHeight="1"/>
    <row r="23" s="320" customFormat="1" ht="17.45" hidden="1" customHeight="1"/>
    <row r="24" s="320" customFormat="1" ht="17.45" hidden="1" customHeight="1"/>
    <row r="25" s="320" customFormat="1" ht="17.45" hidden="1" customHeight="1"/>
    <row r="26" s="320" customFormat="1" ht="17.45" hidden="1" customHeight="1"/>
    <row r="27" s="320" customFormat="1" ht="17.45" hidden="1" customHeight="1"/>
    <row r="28" s="320" customFormat="1" ht="17.45" hidden="1" customHeight="1"/>
    <row r="29" s="320" customFormat="1" ht="17.45" hidden="1" customHeight="1"/>
    <row r="30" s="320" customFormat="1" ht="17.45" hidden="1" customHeight="1"/>
    <row r="31" s="320" customFormat="1" ht="17.45" hidden="1" customHeight="1"/>
    <row r="32" s="320" customFormat="1" ht="17.45" hidden="1" customHeight="1"/>
    <row r="33" s="320" customFormat="1" ht="17.45" hidden="1" customHeight="1"/>
    <row r="34" s="320" customFormat="1" ht="18.75" hidden="1" customHeight="1"/>
    <row r="35" s="320" customFormat="1" ht="27" hidden="1" customHeight="1"/>
    <row r="36" s="320" customFormat="1" ht="42" hidden="1" customHeight="1"/>
    <row r="37" s="320" customFormat="1" ht="13.5" hidden="1" customHeight="1"/>
    <row r="38" s="320" customFormat="1" ht="30" hidden="1" customHeight="1"/>
    <row r="39" s="320" customFormat="1" ht="53.25" hidden="1" customHeight="1"/>
    <row r="40" s="320" customFormat="1" ht="27" hidden="1" customHeight="1"/>
    <row r="41" s="320" customFormat="1" ht="53.25" hidden="1" customHeight="1"/>
    <row r="42" s="320" customFormat="1" ht="44.25" hidden="1" customHeight="1"/>
    <row r="43" s="320" customFormat="1" ht="27" hidden="1" customHeight="1"/>
    <row r="44" s="320" customFormat="1" ht="52.5" hidden="1" customHeight="1"/>
    <row r="45" s="320" customFormat="1" ht="27" hidden="1" customHeight="1"/>
    <row r="46" s="320" customFormat="1" ht="33.75" hidden="1" customHeight="1"/>
    <row r="47" s="320" customFormat="1" ht="39.75" hidden="1" customHeight="1"/>
    <row r="48" s="320" customFormat="1" ht="27" hidden="1" customHeight="1"/>
    <row r="49" s="320" customFormat="1" ht="63" hidden="1" customHeight="1"/>
    <row r="50" s="320" customFormat="1" ht="38.25" hidden="1" customHeight="1"/>
    <row r="51" s="320" customFormat="1" ht="27" hidden="1" customHeight="1"/>
    <row r="52" s="320" customFormat="1" ht="28.5" hidden="1" customHeight="1"/>
    <row r="53" s="320" customFormat="1" ht="30" hidden="1" customHeight="1"/>
    <row r="54" s="320" customFormat="1" ht="15.75" hidden="1" customHeight="1"/>
    <row r="55" s="320" customFormat="1" ht="27" hidden="1" customHeight="1"/>
    <row r="56" s="320" customFormat="1" ht="27" hidden="1" customHeight="1"/>
    <row r="57" s="320" customFormat="1" ht="27" hidden="1" customHeight="1"/>
    <row r="58" s="320" customFormat="1" ht="37.5" hidden="1" customHeight="1"/>
    <row r="59" s="320" customFormat="1" ht="21.75" hidden="1" customHeight="1"/>
    <row r="60" s="320" customFormat="1" ht="27" hidden="1" customHeight="1"/>
    <row r="61" s="320" customFormat="1" ht="27" hidden="1" customHeight="1"/>
    <row r="62" s="320" customFormat="1" ht="31.5" hidden="1" customHeight="1"/>
    <row r="63" s="320" customFormat="1" ht="30" hidden="1" customHeight="1"/>
    <row r="64" s="320" customFormat="1" ht="25.5" hidden="1" customHeight="1"/>
    <row r="65" s="320" customFormat="1" ht="36.75" hidden="1" customHeight="1"/>
    <row r="66" s="320" customFormat="1" ht="25.5" hidden="1" customHeight="1"/>
    <row r="67" s="320" customFormat="1" ht="36.75" hidden="1" customHeight="1"/>
    <row r="68" s="320" customFormat="1" ht="25.5" hidden="1" customHeight="1"/>
    <row r="69" s="320" customFormat="1" ht="36.75" hidden="1" customHeight="1"/>
    <row r="70" s="320" customFormat="1" ht="25.5" hidden="1" customHeight="1"/>
    <row r="71" s="320" customFormat="1" ht="32.25" hidden="1" customHeight="1"/>
    <row r="72" s="320" customFormat="1" ht="28.5" hidden="1" customHeight="1"/>
    <row r="73" s="320" customFormat="1" ht="25.5" hidden="1" customHeight="1"/>
    <row r="74" s="320" customFormat="1" ht="14.25" hidden="1" customHeight="1"/>
    <row r="75" s="320" customFormat="1" ht="33" hidden="1" customHeight="1"/>
    <row r="76" s="320" customFormat="1" ht="33" hidden="1" customHeight="1"/>
    <row r="77" s="320" customFormat="1" ht="33" hidden="1" customHeight="1"/>
    <row r="78" s="320" customFormat="1" ht="39.950000000000003" hidden="1" customHeight="1"/>
    <row r="79" s="320" customFormat="1" ht="39.950000000000003" hidden="1" customHeight="1"/>
    <row r="80" s="320" customFormat="1" ht="39.950000000000003" hidden="1" customHeight="1"/>
    <row r="81" s="320" customFormat="1" ht="39.950000000000003" hidden="1" customHeight="1"/>
    <row r="82" s="320" customFormat="1" ht="39.950000000000003" hidden="1" customHeight="1"/>
    <row r="83" s="320" customFormat="1" ht="29.1" hidden="1" customHeight="1"/>
    <row r="84" s="320" customFormat="1" ht="29.1" hidden="1" customHeight="1"/>
    <row r="85" s="320" customFormat="1" ht="29.1" hidden="1" customHeight="1"/>
    <row r="86" s="320" customFormat="1" ht="39.950000000000003" hidden="1" customHeight="1"/>
    <row r="87" s="320" customFormat="1" ht="29.1" hidden="1" customHeight="1"/>
    <row r="88" s="320" customFormat="1" ht="29.1" hidden="1" customHeight="1"/>
    <row r="89" s="320" customFormat="1" ht="29.1" hidden="1" customHeight="1"/>
    <row r="90" s="320" customFormat="1" ht="29.1" hidden="1" customHeight="1"/>
    <row r="91" s="320" customFormat="1" ht="29.1" hidden="1" customHeight="1"/>
    <row r="92" s="320" customFormat="1" ht="39.950000000000003" hidden="1" customHeight="1"/>
    <row r="93" s="320" customFormat="1" ht="39.950000000000003" hidden="1" customHeight="1"/>
    <row r="94" s="320" customFormat="1" ht="33" hidden="1" customHeight="1"/>
    <row r="95" s="320" customFormat="1" ht="33" hidden="1" customHeight="1"/>
    <row r="96" s="320" customFormat="1" ht="30" hidden="1" customHeight="1"/>
    <row r="97" s="320" customFormat="1" ht="33" hidden="1" customHeight="1"/>
    <row r="98" s="320" customFormat="1" ht="33" hidden="1" customHeight="1"/>
    <row r="99" s="320" customFormat="1" ht="33" hidden="1" customHeight="1"/>
    <row r="100" s="320" customFormat="1" ht="39.950000000000003" hidden="1" customHeight="1"/>
    <row r="101" s="320" customFormat="1" ht="39.950000000000003" hidden="1" customHeight="1"/>
    <row r="102" s="320" customFormat="1" ht="39.950000000000003" hidden="1" customHeight="1"/>
    <row r="103" s="320" customFormat="1" ht="39.950000000000003" hidden="1" customHeight="1"/>
    <row r="104" s="320" customFormat="1" ht="39.950000000000003" hidden="1" customHeight="1"/>
    <row r="105" s="320" customFormat="1" ht="29.1" hidden="1" customHeight="1"/>
    <row r="106" s="320" customFormat="1" ht="29.1" hidden="1" customHeight="1"/>
    <row r="107" s="320" customFormat="1" ht="29.1" hidden="1" customHeight="1"/>
    <row r="108" s="320" customFormat="1" ht="29.1" hidden="1" customHeight="1"/>
    <row r="109" s="320" customFormat="1" ht="39.950000000000003" hidden="1" customHeight="1"/>
    <row r="110" s="320" customFormat="1" ht="39.950000000000003" hidden="1" customHeight="1"/>
    <row r="111" s="320" customFormat="1" ht="39.950000000000003" hidden="1" customHeight="1"/>
    <row r="112" s="320" customFormat="1" ht="39.950000000000003" hidden="1" customHeight="1"/>
    <row r="113" s="320" customFormat="1" ht="39.950000000000003" hidden="1" customHeight="1"/>
    <row r="114" s="320" customFormat="1" ht="39.950000000000003" hidden="1" customHeight="1"/>
    <row r="115" s="320" customFormat="1" ht="20.100000000000001" hidden="1" customHeight="1"/>
    <row r="116" s="320" customFormat="1" ht="30.75" hidden="1" customHeight="1"/>
    <row r="117" s="320" customFormat="1" ht="14.25" hidden="1" customHeight="1"/>
    <row r="118" s="320" customFormat="1" ht="11.25" hidden="1" customHeight="1"/>
    <row r="119" s="320" customFormat="1" ht="25.5" hidden="1" customHeight="1"/>
    <row r="120" s="320" customFormat="1" ht="9.75" hidden="1" customHeight="1"/>
    <row r="121" s="320" customFormat="1" ht="27" hidden="1" customHeight="1"/>
    <row r="122" s="320" customFormat="1" ht="11.25" hidden="1" customHeight="1"/>
    <row r="123" s="320" customFormat="1" ht="25.5" hidden="1" customHeight="1"/>
    <row r="124" s="320" customFormat="1" ht="37.5" hidden="1" customHeight="1"/>
    <row r="125" s="320" customFormat="1" ht="22.5" hidden="1" customHeight="1"/>
    <row r="126" s="320" customFormat="1" ht="37.5" hidden="1" customHeight="1"/>
    <row r="127" s="320" customFormat="1" ht="37.5" hidden="1" customHeight="1"/>
    <row r="128" s="320" customFormat="1" ht="12" hidden="1" customHeight="1"/>
    <row r="129" s="320" customFormat="1" ht="27" hidden="1" customHeight="1"/>
    <row r="130" s="320" customFormat="1" ht="18.75" hidden="1" customHeight="1"/>
    <row r="131" s="320" customFormat="1" ht="27" hidden="1" customHeight="1"/>
    <row r="132" s="320" customFormat="1" ht="18.75" hidden="1" customHeight="1"/>
    <row r="133" s="320" customFormat="1" ht="27" hidden="1" customHeight="1"/>
    <row r="134" s="320" customFormat="1" ht="27" hidden="1" customHeight="1"/>
    <row r="135" s="320" customFormat="1" ht="18.75" hidden="1" customHeight="1"/>
    <row r="136" s="320" customFormat="1" ht="29.1" hidden="1" customHeight="1"/>
    <row r="137" s="320" customFormat="1" ht="29.1" hidden="1" customHeight="1"/>
    <row r="138" s="320" customFormat="1" ht="29.1" hidden="1" customHeight="1"/>
    <row r="139" s="320" customFormat="1" ht="29.1" hidden="1" customHeight="1"/>
    <row r="140" s="320" customFormat="1" ht="30" hidden="1" customHeight="1"/>
    <row r="141" s="320" customFormat="1" ht="25.5" hidden="1" customHeight="1"/>
    <row r="142" s="320" customFormat="1" ht="37.5" hidden="1" customHeight="1"/>
    <row r="143" s="320" customFormat="1" ht="22.5" hidden="1" customHeight="1"/>
    <row r="144" s="320" customFormat="1" ht="37.5" hidden="1" customHeight="1"/>
    <row r="145" spans="1:47" s="320" customFormat="1" ht="37.5" hidden="1" customHeight="1"/>
    <row r="146" spans="1:47" s="320" customFormat="1" ht="12" hidden="1" customHeight="1"/>
    <row r="147" spans="1:47" s="320" customFormat="1" ht="27" hidden="1" customHeight="1"/>
    <row r="148" spans="1:47" s="320" customFormat="1" ht="18.75" hidden="1" customHeight="1"/>
    <row r="149" spans="1:47" s="320" customFormat="1" ht="27" hidden="1" customHeight="1"/>
    <row r="150" spans="1:47" s="320" customFormat="1" ht="18.75" hidden="1" customHeight="1"/>
    <row r="151" spans="1:47" s="320" customFormat="1" ht="29.1" hidden="1" customHeight="1"/>
    <row r="152" spans="1:47" s="320" customFormat="1" ht="29.1" hidden="1" customHeight="1"/>
    <row r="153" spans="1:47" s="320" customFormat="1" ht="29.1" hidden="1" customHeight="1"/>
    <row r="154" spans="1:47" s="320" customFormat="1" ht="30" hidden="1" customHeight="1"/>
    <row r="155" spans="1:47" s="77" customFormat="1" ht="25.5" hidden="1" customHeight="1">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8"/>
      <c r="AU155" s="8"/>
    </row>
    <row r="156" spans="1:47" s="21" customFormat="1" ht="9" hidden="1" customHeight="1">
      <c r="D156" s="85"/>
      <c r="AC156" s="86"/>
      <c r="AO156" s="86"/>
      <c r="AT156" s="20"/>
      <c r="AU156" s="20"/>
    </row>
    <row r="157" spans="1:47" s="92" customFormat="1" ht="28.5" hidden="1" customHeight="1">
      <c r="A157" s="87" t="s">
        <v>130</v>
      </c>
      <c r="B157" s="88"/>
      <c r="C157" s="88"/>
      <c r="D157" s="89"/>
      <c r="E157" s="88"/>
      <c r="F157" s="88"/>
      <c r="G157" s="88"/>
      <c r="H157" s="88"/>
      <c r="I157" s="88"/>
      <c r="J157" s="88"/>
      <c r="K157" s="88"/>
      <c r="L157" s="88"/>
      <c r="M157" s="88"/>
      <c r="N157" s="88"/>
      <c r="O157" s="88"/>
      <c r="P157" s="88"/>
      <c r="Q157" s="88"/>
      <c r="R157" s="88"/>
      <c r="S157" s="88"/>
      <c r="T157" s="88"/>
      <c r="U157" s="88"/>
      <c r="V157" s="88"/>
      <c r="W157" s="88"/>
      <c r="X157" s="90"/>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91"/>
      <c r="AU157" s="91"/>
    </row>
    <row r="158" spans="1:47" ht="11.25" hidden="1" customHeight="1">
      <c r="A158" s="279"/>
      <c r="B158" s="279"/>
      <c r="C158" s="279"/>
      <c r="D158" s="279"/>
      <c r="E158" s="279"/>
      <c r="F158" s="317"/>
      <c r="G158" s="317"/>
      <c r="H158" s="317"/>
      <c r="I158" s="317"/>
      <c r="J158" s="317"/>
      <c r="K158" s="317"/>
      <c r="L158" s="317"/>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3"/>
      <c r="AU158" s="3"/>
    </row>
    <row r="159" spans="1:47" s="96" customFormat="1" ht="4.5" hidden="1" customHeight="1">
      <c r="A159" s="94"/>
      <c r="B159" s="94"/>
      <c r="C159" s="95"/>
      <c r="F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row>
    <row r="160" spans="1:47" ht="25.5" hidden="1" customHeight="1">
      <c r="A160" s="862" t="s">
        <v>251</v>
      </c>
      <c r="B160" s="862"/>
      <c r="C160" s="862"/>
      <c r="D160" s="862"/>
      <c r="E160" s="862"/>
      <c r="F160" s="862"/>
      <c r="G160" s="862"/>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862"/>
      <c r="AL160" s="862"/>
      <c r="AM160" s="862"/>
      <c r="AN160" s="862"/>
      <c r="AO160" s="862"/>
      <c r="AP160" s="862"/>
      <c r="AQ160" s="862"/>
      <c r="AR160" s="862"/>
      <c r="AS160" s="862"/>
      <c r="AT160" s="3"/>
    </row>
    <row r="161" spans="1:59" s="199" customFormat="1" ht="28.5" hidden="1" customHeight="1">
      <c r="A161" s="207"/>
      <c r="B161" s="98" t="s">
        <v>172</v>
      </c>
      <c r="D161" s="208"/>
      <c r="X161" s="93"/>
      <c r="AS161" s="38"/>
      <c r="AT161" s="197"/>
    </row>
    <row r="162" spans="1:59" s="199" customFormat="1" ht="28.5" hidden="1" customHeight="1">
      <c r="A162" s="207"/>
      <c r="B162" s="98" t="s">
        <v>173</v>
      </c>
      <c r="D162" s="208"/>
      <c r="X162" s="93"/>
      <c r="AS162" s="38"/>
    </row>
    <row r="163" spans="1:59" s="92" customFormat="1" ht="28.5" hidden="1" customHeight="1">
      <c r="A163" s="97"/>
      <c r="B163" s="98" t="s">
        <v>260</v>
      </c>
      <c r="D163" s="99"/>
      <c r="X163" s="93"/>
      <c r="AU163" s="3"/>
      <c r="AV163" s="3"/>
      <c r="AW163" s="3"/>
      <c r="AX163" s="3"/>
      <c r="AY163" s="3"/>
      <c r="AZ163" s="3"/>
      <c r="BA163" s="3"/>
      <c r="BB163" s="3"/>
      <c r="BC163" s="3"/>
      <c r="BD163" s="3"/>
    </row>
    <row r="164" spans="1:59" s="199" customFormat="1" ht="28.5" hidden="1" customHeight="1">
      <c r="A164" s="207"/>
      <c r="B164" s="98" t="s">
        <v>135</v>
      </c>
      <c r="D164" s="208"/>
      <c r="X164" s="93"/>
      <c r="AS164" s="38"/>
    </row>
    <row r="165" spans="1:59" s="75" customFormat="1" ht="28.5" hidden="1" customHeight="1">
      <c r="B165" s="98"/>
      <c r="C165" s="75" t="s">
        <v>169</v>
      </c>
      <c r="D165" s="9"/>
      <c r="X165" s="98"/>
      <c r="AC165" s="96"/>
      <c r="AD165" s="96"/>
      <c r="AE165" s="96"/>
      <c r="AF165" s="96"/>
      <c r="AG165" s="96"/>
      <c r="AH165" s="96"/>
      <c r="AI165" s="96"/>
      <c r="AJ165" s="96"/>
      <c r="AK165" s="96"/>
      <c r="AL165" s="96"/>
      <c r="AM165" s="96"/>
      <c r="AN165" s="96"/>
      <c r="AO165" s="96"/>
      <c r="AP165" s="96"/>
      <c r="AQ165" s="96"/>
      <c r="AR165" s="96"/>
      <c r="AT165" s="178"/>
    </row>
    <row r="166" spans="1:59" s="75" customFormat="1" ht="28.5" hidden="1" customHeight="1">
      <c r="B166" s="98"/>
      <c r="C166" s="559" t="s">
        <v>54</v>
      </c>
      <c r="D166" s="560"/>
      <c r="E166" s="560"/>
      <c r="F166" s="560"/>
      <c r="G166" s="560"/>
      <c r="H166" s="560"/>
      <c r="I166" s="560"/>
      <c r="J166" s="561"/>
      <c r="K166" s="559" t="s">
        <v>265</v>
      </c>
      <c r="L166" s="560"/>
      <c r="M166" s="560"/>
      <c r="N166" s="560"/>
      <c r="O166" s="560"/>
      <c r="P166" s="560"/>
      <c r="Q166" s="560"/>
      <c r="R166" s="561"/>
      <c r="S166" s="559" t="s">
        <v>267</v>
      </c>
      <c r="T166" s="560"/>
      <c r="U166" s="560"/>
      <c r="V166" s="560"/>
      <c r="W166" s="560"/>
      <c r="X166" s="560"/>
      <c r="Y166" s="560"/>
      <c r="Z166" s="561"/>
      <c r="AA166" s="559" t="s">
        <v>268</v>
      </c>
      <c r="AB166" s="560"/>
      <c r="AC166" s="560"/>
      <c r="AD166" s="560"/>
      <c r="AE166" s="560"/>
      <c r="AF166" s="560"/>
      <c r="AG166" s="560"/>
      <c r="AH166" s="561"/>
      <c r="AI166" s="559" t="s">
        <v>270</v>
      </c>
      <c r="AJ166" s="560"/>
      <c r="AK166" s="560"/>
      <c r="AL166" s="560"/>
      <c r="AM166" s="560"/>
      <c r="AN166" s="560"/>
      <c r="AO166" s="560"/>
      <c r="AP166" s="561"/>
    </row>
    <row r="167" spans="1:59" s="75" customFormat="1" ht="28.5" hidden="1" customHeight="1">
      <c r="B167" s="98"/>
      <c r="C167" s="736" t="s">
        <v>269</v>
      </c>
      <c r="D167" s="622"/>
      <c r="E167" s="622"/>
      <c r="F167" s="622"/>
      <c r="G167" s="623"/>
      <c r="H167" s="559" t="s">
        <v>263</v>
      </c>
      <c r="I167" s="560"/>
      <c r="J167" s="561"/>
      <c r="K167" s="621" t="s">
        <v>266</v>
      </c>
      <c r="L167" s="622"/>
      <c r="M167" s="622"/>
      <c r="N167" s="622"/>
      <c r="O167" s="622"/>
      <c r="P167" s="622"/>
      <c r="Q167" s="622"/>
      <c r="R167" s="623"/>
      <c r="S167" s="559" t="s">
        <v>266</v>
      </c>
      <c r="T167" s="560"/>
      <c r="U167" s="560"/>
      <c r="V167" s="560"/>
      <c r="W167" s="560"/>
      <c r="X167" s="560"/>
      <c r="Y167" s="560"/>
      <c r="Z167" s="561"/>
      <c r="AA167" s="559" t="s">
        <v>266</v>
      </c>
      <c r="AB167" s="560"/>
      <c r="AC167" s="560"/>
      <c r="AD167" s="560"/>
      <c r="AE167" s="560"/>
      <c r="AF167" s="560"/>
      <c r="AG167" s="560"/>
      <c r="AH167" s="561"/>
      <c r="AI167" s="977" t="s">
        <v>283</v>
      </c>
      <c r="AJ167" s="978"/>
      <c r="AK167" s="978"/>
      <c r="AL167" s="978"/>
      <c r="AM167" s="978"/>
      <c r="AN167" s="978"/>
      <c r="AO167" s="978"/>
      <c r="AP167" s="979"/>
    </row>
    <row r="168" spans="1:59" s="75" customFormat="1" ht="28.5" hidden="1" customHeight="1">
      <c r="B168" s="98"/>
      <c r="C168" s="527"/>
      <c r="D168" s="528"/>
      <c r="E168" s="528"/>
      <c r="F168" s="528"/>
      <c r="G168" s="529"/>
      <c r="H168" s="559" t="s">
        <v>264</v>
      </c>
      <c r="I168" s="560"/>
      <c r="J168" s="561"/>
      <c r="K168" s="527"/>
      <c r="L168" s="528"/>
      <c r="M168" s="528"/>
      <c r="N168" s="528"/>
      <c r="O168" s="528"/>
      <c r="P168" s="528"/>
      <c r="Q168" s="528"/>
      <c r="R168" s="529"/>
      <c r="S168" s="562" t="s">
        <v>284</v>
      </c>
      <c r="T168" s="563"/>
      <c r="U168" s="563"/>
      <c r="V168" s="563"/>
      <c r="W168" s="563"/>
      <c r="X168" s="563"/>
      <c r="Y168" s="563"/>
      <c r="Z168" s="564"/>
      <c r="AA168" s="562" t="s">
        <v>283</v>
      </c>
      <c r="AB168" s="563"/>
      <c r="AC168" s="563"/>
      <c r="AD168" s="563"/>
      <c r="AE168" s="563"/>
      <c r="AF168" s="563"/>
      <c r="AG168" s="563"/>
      <c r="AH168" s="564"/>
      <c r="AI168" s="980"/>
      <c r="AJ168" s="981"/>
      <c r="AK168" s="981"/>
      <c r="AL168" s="981"/>
      <c r="AM168" s="981"/>
      <c r="AN168" s="981"/>
      <c r="AO168" s="981"/>
      <c r="AP168" s="982"/>
    </row>
    <row r="169" spans="1:59" s="75" customFormat="1" ht="28.5" hidden="1" customHeight="1">
      <c r="B169" s="98"/>
      <c r="D169" s="75" t="s">
        <v>294</v>
      </c>
      <c r="X169" s="98"/>
      <c r="AC169" s="96"/>
      <c r="AD169" s="96"/>
      <c r="AE169" s="96"/>
      <c r="AF169" s="96"/>
      <c r="AG169" s="96"/>
      <c r="AH169" s="96"/>
      <c r="AI169" s="96"/>
      <c r="AJ169" s="96"/>
      <c r="AK169" s="96"/>
      <c r="AL169" s="96"/>
      <c r="AM169" s="96"/>
      <c r="AN169" s="96"/>
      <c r="AO169" s="96"/>
      <c r="AP169" s="96"/>
      <c r="AQ169" s="96"/>
      <c r="AR169" s="96"/>
      <c r="AT169" s="178"/>
    </row>
    <row r="170" spans="1:59" s="75" customFormat="1" ht="28.5" hidden="1" customHeight="1">
      <c r="B170" s="98"/>
      <c r="D170" s="75" t="s">
        <v>308</v>
      </c>
      <c r="X170" s="98"/>
      <c r="AC170" s="96"/>
      <c r="AD170" s="96"/>
      <c r="AE170" s="96"/>
      <c r="AF170" s="96"/>
      <c r="AG170" s="96"/>
      <c r="AH170" s="96"/>
      <c r="AI170" s="96"/>
      <c r="AJ170" s="96"/>
      <c r="AK170" s="96"/>
      <c r="AL170" s="96"/>
      <c r="AM170" s="96"/>
      <c r="AN170" s="96"/>
      <c r="AO170" s="96"/>
      <c r="AP170" s="96"/>
      <c r="AQ170" s="96"/>
      <c r="AR170" s="96"/>
      <c r="AT170" s="178"/>
    </row>
    <row r="171" spans="1:59" s="38" customFormat="1" ht="28.5" hidden="1" customHeight="1">
      <c r="A171" s="272"/>
      <c r="D171" s="7"/>
      <c r="X171" s="98"/>
    </row>
    <row r="172" spans="1:59" s="96" customFormat="1" ht="4.5" hidden="1" customHeight="1">
      <c r="A172" s="94"/>
      <c r="B172" s="94"/>
      <c r="C172" s="95"/>
      <c r="F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row>
    <row r="173" spans="1:59" ht="25.5" hidden="1" customHeight="1">
      <c r="A173" s="799" t="s">
        <v>218</v>
      </c>
      <c r="B173" s="800"/>
      <c r="C173" s="800"/>
      <c r="D173" s="800"/>
      <c r="E173" s="800"/>
      <c r="F173" s="800"/>
      <c r="G173" s="800"/>
      <c r="H173" s="800"/>
      <c r="I173" s="801"/>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U173" s="167" t="s">
        <v>112</v>
      </c>
      <c r="AV173" s="168"/>
      <c r="AW173" s="168"/>
      <c r="AX173" s="168"/>
      <c r="AY173" s="168"/>
      <c r="AZ173" s="169"/>
      <c r="BA173" s="168"/>
      <c r="BB173" s="168"/>
      <c r="BC173" s="169"/>
      <c r="BD173" s="168"/>
      <c r="BE173" s="168"/>
      <c r="BF173" s="169"/>
      <c r="BG173" s="170"/>
    </row>
    <row r="174" spans="1:59" ht="17.25" hidden="1" customHeight="1">
      <c r="A174" s="802"/>
      <c r="B174" s="803"/>
      <c r="C174" s="803"/>
      <c r="D174" s="803"/>
      <c r="E174" s="803"/>
      <c r="F174" s="803"/>
      <c r="G174" s="803"/>
      <c r="H174" s="803"/>
      <c r="I174" s="804"/>
      <c r="J174" s="101"/>
      <c r="K174" s="101"/>
      <c r="L174" s="101"/>
      <c r="M174" s="101"/>
      <c r="N174" s="101"/>
      <c r="O174" s="101"/>
      <c r="P174" s="101"/>
      <c r="Q174" s="101"/>
      <c r="R174" s="101"/>
      <c r="S174" s="101"/>
      <c r="T174" s="101"/>
      <c r="U174" s="101"/>
      <c r="V174" s="101"/>
      <c r="W174" s="101"/>
      <c r="X174" s="102"/>
      <c r="Y174" s="102"/>
      <c r="Z174" s="102"/>
      <c r="AA174" s="102"/>
      <c r="AB174" s="102"/>
      <c r="AC174" s="102"/>
      <c r="AD174" s="102"/>
      <c r="AE174" s="103"/>
      <c r="AF174" s="102"/>
      <c r="AG174" s="102"/>
      <c r="AH174" s="102"/>
      <c r="AI174" s="102"/>
      <c r="AJ174" s="102"/>
      <c r="AK174" s="102"/>
      <c r="AL174" s="102"/>
      <c r="AM174" s="102"/>
      <c r="AN174" s="102"/>
      <c r="AO174" s="102"/>
      <c r="AP174" s="104"/>
      <c r="AQ174" s="104"/>
      <c r="AR174" s="104"/>
      <c r="AS174" s="105"/>
      <c r="AU174" s="171"/>
      <c r="AV174" s="172"/>
      <c r="AW174" s="172"/>
      <c r="AX174" s="172"/>
      <c r="AY174" s="172"/>
      <c r="AZ174" s="172"/>
      <c r="BA174" s="172"/>
      <c r="BB174" s="172"/>
      <c r="BC174" s="172"/>
      <c r="BD174" s="172"/>
      <c r="BE174" s="172"/>
      <c r="BF174" s="172"/>
      <c r="BG174" s="173"/>
    </row>
    <row r="175" spans="1:59" ht="28.5" hidden="1" customHeight="1">
      <c r="A175" s="106"/>
      <c r="B175" s="107" t="s">
        <v>94</v>
      </c>
      <c r="C175" s="279"/>
      <c r="D175" s="279"/>
      <c r="E175" s="279"/>
      <c r="F175" s="12"/>
      <c r="G175" s="317"/>
      <c r="H175" s="12"/>
      <c r="I175" s="317"/>
      <c r="J175" s="317"/>
      <c r="K175" s="317"/>
      <c r="L175" s="317"/>
      <c r="M175" s="317"/>
      <c r="N175" s="317"/>
      <c r="O175" s="317"/>
      <c r="P175" s="317"/>
      <c r="Q175" s="317"/>
      <c r="R175" s="317"/>
      <c r="S175" s="317"/>
      <c r="T175" s="317"/>
      <c r="U175" s="317"/>
      <c r="V175" s="317"/>
      <c r="W175" s="317"/>
      <c r="X175" s="317"/>
      <c r="Y175" s="317"/>
      <c r="Z175" s="317"/>
      <c r="AA175" s="273"/>
      <c r="AB175" s="108"/>
      <c r="AC175" s="108"/>
      <c r="AD175" s="108"/>
      <c r="AE175" s="107" t="s">
        <v>101</v>
      </c>
      <c r="AF175" s="108"/>
      <c r="AG175" s="108"/>
      <c r="AH175" s="108"/>
      <c r="AI175" s="108"/>
      <c r="AJ175" s="108"/>
      <c r="AK175" s="108"/>
      <c r="AL175" s="108"/>
      <c r="AM175" s="108"/>
      <c r="AN175" s="108"/>
      <c r="AO175" s="108"/>
      <c r="AP175" s="108"/>
      <c r="AQ175" s="108"/>
      <c r="AR175" s="108"/>
      <c r="AS175" s="109"/>
      <c r="AT175" s="12"/>
      <c r="AU175" s="171"/>
      <c r="AV175" s="172" t="s">
        <v>114</v>
      </c>
      <c r="AW175" s="172"/>
      <c r="AX175" s="172"/>
      <c r="AY175" s="172" t="s">
        <v>18</v>
      </c>
      <c r="AZ175" s="172"/>
      <c r="BA175" s="172"/>
      <c r="BB175" s="172"/>
      <c r="BC175" s="172"/>
      <c r="BD175" s="172"/>
      <c r="BE175" s="172"/>
      <c r="BF175" s="172"/>
      <c r="BG175" s="173"/>
    </row>
    <row r="176" spans="1:59" ht="25.5" hidden="1" customHeight="1">
      <c r="A176" s="106"/>
      <c r="B176" s="595" t="s">
        <v>99</v>
      </c>
      <c r="C176" s="638"/>
      <c r="D176" s="638"/>
      <c r="E176" s="639"/>
      <c r="F176" s="688" t="s">
        <v>97</v>
      </c>
      <c r="G176" s="688"/>
      <c r="H176" s="653"/>
      <c r="I176" s="653"/>
      <c r="J176" s="655" t="s">
        <v>40</v>
      </c>
      <c r="K176" s="655"/>
      <c r="L176" s="653"/>
      <c r="M176" s="653"/>
      <c r="N176" s="655" t="s">
        <v>41</v>
      </c>
      <c r="O176" s="656"/>
      <c r="P176" s="659" t="s">
        <v>42</v>
      </c>
      <c r="Q176" s="656"/>
      <c r="R176" s="661" t="s">
        <v>98</v>
      </c>
      <c r="S176" s="661"/>
      <c r="T176" s="653"/>
      <c r="U176" s="653"/>
      <c r="V176" s="655" t="s">
        <v>40</v>
      </c>
      <c r="W176" s="655"/>
      <c r="X176" s="653"/>
      <c r="Y176" s="653"/>
      <c r="Z176" s="655" t="s">
        <v>41</v>
      </c>
      <c r="AA176" s="656"/>
      <c r="AB176" s="12"/>
      <c r="AC176" s="12"/>
      <c r="AD176" s="12"/>
      <c r="AE176" s="595" t="s">
        <v>164</v>
      </c>
      <c r="AF176" s="587"/>
      <c r="AG176" s="587"/>
      <c r="AH176" s="587"/>
      <c r="AI176" s="588"/>
      <c r="AJ176" s="665">
        <f>ROUNDDOWN(AY176/60,0)</f>
        <v>0</v>
      </c>
      <c r="AK176" s="665"/>
      <c r="AL176" s="795" t="s">
        <v>88</v>
      </c>
      <c r="AM176" s="795"/>
      <c r="AN176" s="665">
        <f>AY176-AJ176*60</f>
        <v>0</v>
      </c>
      <c r="AO176" s="665"/>
      <c r="AP176" s="655" t="s">
        <v>41</v>
      </c>
      <c r="AQ176" s="656"/>
      <c r="AR176" s="108"/>
      <c r="AS176" s="110"/>
      <c r="AT176" s="699"/>
      <c r="AU176" s="694" t="s">
        <v>45</v>
      </c>
      <c r="AV176" s="695">
        <f>T176*60+X176</f>
        <v>0</v>
      </c>
      <c r="AW176" s="172"/>
      <c r="AX176" s="689" t="s">
        <v>247</v>
      </c>
      <c r="AY176" s="695">
        <f>(T176*60+X176)-(H176*60+L176)</f>
        <v>0</v>
      </c>
      <c r="AZ176" s="172"/>
      <c r="BA176" s="172"/>
      <c r="BB176" s="172"/>
      <c r="BC176" s="172"/>
      <c r="BD176" s="172"/>
      <c r="BE176" s="172"/>
      <c r="BF176" s="172"/>
      <c r="BG176" s="173"/>
    </row>
    <row r="177" spans="1:59" ht="25.5" hidden="1" customHeight="1">
      <c r="A177" s="106"/>
      <c r="B177" s="640"/>
      <c r="C177" s="641"/>
      <c r="D177" s="641"/>
      <c r="E177" s="642"/>
      <c r="F177" s="688"/>
      <c r="G177" s="688"/>
      <c r="H177" s="654"/>
      <c r="I177" s="654"/>
      <c r="J177" s="657"/>
      <c r="K177" s="657"/>
      <c r="L177" s="654"/>
      <c r="M177" s="654"/>
      <c r="N177" s="657"/>
      <c r="O177" s="658"/>
      <c r="P177" s="660"/>
      <c r="Q177" s="658"/>
      <c r="R177" s="662"/>
      <c r="S177" s="662"/>
      <c r="T177" s="654"/>
      <c r="U177" s="654"/>
      <c r="V177" s="657"/>
      <c r="W177" s="657"/>
      <c r="X177" s="654"/>
      <c r="Y177" s="654"/>
      <c r="Z177" s="657"/>
      <c r="AA177" s="658"/>
      <c r="AB177" s="12"/>
      <c r="AC177" s="12"/>
      <c r="AD177" s="12"/>
      <c r="AE177" s="599"/>
      <c r="AF177" s="593"/>
      <c r="AG177" s="593"/>
      <c r="AH177" s="593"/>
      <c r="AI177" s="594"/>
      <c r="AJ177" s="666"/>
      <c r="AK177" s="666"/>
      <c r="AL177" s="796"/>
      <c r="AM177" s="796"/>
      <c r="AN177" s="666"/>
      <c r="AO177" s="666"/>
      <c r="AP177" s="657"/>
      <c r="AQ177" s="658"/>
      <c r="AR177" s="108"/>
      <c r="AS177" s="110"/>
      <c r="AT177" s="699"/>
      <c r="AU177" s="694"/>
      <c r="AV177" s="696"/>
      <c r="AW177" s="172"/>
      <c r="AX177" s="689"/>
      <c r="AY177" s="696"/>
      <c r="AZ177" s="172"/>
      <c r="BA177" s="172"/>
      <c r="BB177" s="172"/>
      <c r="BC177" s="172"/>
      <c r="BD177" s="172"/>
      <c r="BE177" s="172"/>
      <c r="BF177" s="172"/>
      <c r="BG177" s="173"/>
    </row>
    <row r="178" spans="1:59" ht="25.5" hidden="1" customHeight="1" thickBot="1">
      <c r="A178" s="106"/>
      <c r="B178" s="111"/>
      <c r="C178" s="111"/>
      <c r="D178" s="111"/>
      <c r="E178" s="111"/>
      <c r="F178" s="112"/>
      <c r="G178" s="112"/>
      <c r="H178" s="276"/>
      <c r="I178" s="112"/>
      <c r="J178" s="112"/>
      <c r="K178" s="112"/>
      <c r="L178" s="112"/>
      <c r="M178" s="112"/>
      <c r="N178" s="112"/>
      <c r="O178" s="112"/>
      <c r="P178" s="112"/>
      <c r="Q178" s="112"/>
      <c r="R178" s="112"/>
      <c r="S178" s="112"/>
      <c r="T178" s="112"/>
      <c r="U178" s="112"/>
      <c r="V178" s="112"/>
      <c r="W178" s="112"/>
      <c r="X178" s="108"/>
      <c r="Y178" s="108"/>
      <c r="Z178" s="317"/>
      <c r="AA178" s="273"/>
      <c r="AB178" s="108"/>
      <c r="AC178" s="108"/>
      <c r="AD178" s="108"/>
      <c r="AE178" s="108"/>
      <c r="AF178" s="108"/>
      <c r="AG178" s="108"/>
      <c r="AH178" s="108"/>
      <c r="AI178" s="108"/>
      <c r="AJ178" s="218"/>
      <c r="AK178" s="108"/>
      <c r="AL178" s="108"/>
      <c r="AM178" s="108"/>
      <c r="AN178" s="108"/>
      <c r="AO178" s="108"/>
      <c r="AP178" s="108"/>
      <c r="AQ178" s="108"/>
      <c r="AR178" s="108"/>
      <c r="AS178" s="110"/>
      <c r="AU178" s="171"/>
      <c r="AV178" s="176"/>
      <c r="AW178" s="176"/>
      <c r="AX178" s="176"/>
      <c r="AY178" s="176"/>
      <c r="AZ178" s="176"/>
      <c r="BA178" s="176"/>
      <c r="BB178" s="176"/>
      <c r="BC178" s="176"/>
      <c r="BD178" s="176"/>
      <c r="BE178" s="176"/>
      <c r="BF178" s="176"/>
      <c r="BG178" s="177"/>
    </row>
    <row r="179" spans="1:59" s="12" customFormat="1" ht="25.5" hidden="1" customHeight="1">
      <c r="A179" s="106"/>
      <c r="B179" s="114" t="s">
        <v>245</v>
      </c>
      <c r="C179" s="279"/>
      <c r="D179" s="279"/>
      <c r="E179" s="279"/>
      <c r="F179" s="317"/>
      <c r="G179" s="317"/>
      <c r="H179" s="317"/>
      <c r="I179" s="317"/>
      <c r="J179" s="317"/>
      <c r="K179" s="317"/>
      <c r="L179" s="317"/>
      <c r="M179" s="317"/>
      <c r="N179" s="317"/>
      <c r="O179" s="317"/>
      <c r="P179" s="317"/>
      <c r="Q179" s="317"/>
      <c r="R179" s="317"/>
      <c r="S179" s="317"/>
      <c r="T179" s="317"/>
      <c r="U179" s="317"/>
      <c r="V179" s="317"/>
      <c r="W179" s="273"/>
      <c r="X179" s="108"/>
      <c r="Y179" s="108"/>
      <c r="Z179" s="317"/>
      <c r="AA179" s="273"/>
      <c r="AB179" s="108"/>
      <c r="AC179" s="108"/>
      <c r="AD179" s="108"/>
      <c r="AE179" s="107" t="s">
        <v>100</v>
      </c>
      <c r="AF179" s="108"/>
      <c r="AG179" s="108"/>
      <c r="AH179" s="108"/>
      <c r="AI179" s="108"/>
      <c r="AJ179" s="108"/>
      <c r="AK179" s="108"/>
      <c r="AL179" s="108"/>
      <c r="AM179" s="108"/>
      <c r="AN179" s="108"/>
      <c r="AO179" s="108"/>
      <c r="AP179" s="108"/>
      <c r="AQ179" s="108"/>
      <c r="AR179" s="108"/>
      <c r="AS179" s="110"/>
      <c r="AU179" s="674" t="s">
        <v>272</v>
      </c>
      <c r="AV179" s="169" t="s">
        <v>220</v>
      </c>
      <c r="AW179" s="169"/>
      <c r="AX179" s="169"/>
      <c r="AY179" s="169" t="s">
        <v>291</v>
      </c>
      <c r="AZ179" s="169"/>
      <c r="BA179" s="167"/>
      <c r="BB179" s="225" t="s">
        <v>139</v>
      </c>
      <c r="BC179" s="169"/>
      <c r="BD179" s="169"/>
      <c r="BE179" s="169"/>
      <c r="BF179" s="169"/>
      <c r="BG179" s="175"/>
    </row>
    <row r="180" spans="1:59" s="8" customFormat="1" ht="25.5" hidden="1" customHeight="1" thickBot="1">
      <c r="A180" s="221"/>
      <c r="B180" s="209" t="s">
        <v>254</v>
      </c>
      <c r="C180" s="209"/>
      <c r="D180" s="209"/>
      <c r="E180" s="209"/>
      <c r="F180" s="209"/>
      <c r="G180" s="209"/>
      <c r="H180" s="209"/>
      <c r="I180" s="209"/>
      <c r="J180" s="209"/>
      <c r="K180" s="209"/>
      <c r="L180" s="209"/>
      <c r="M180" s="209"/>
      <c r="N180" s="209"/>
      <c r="O180" s="211"/>
      <c r="P180" s="209"/>
      <c r="Q180" s="209"/>
      <c r="R180" s="209"/>
      <c r="S180" s="209"/>
      <c r="T180" s="209"/>
      <c r="U180" s="222"/>
      <c r="V180" s="209"/>
      <c r="W180" s="209"/>
      <c r="X180" s="223"/>
      <c r="Y180" s="223"/>
      <c r="Z180" s="317"/>
      <c r="AA180" s="273"/>
      <c r="AB180" s="223"/>
      <c r="AC180" s="223"/>
      <c r="AD180" s="223"/>
      <c r="AE180" s="209" t="s">
        <v>254</v>
      </c>
      <c r="AF180" s="211"/>
      <c r="AG180" s="210"/>
      <c r="AH180" s="210"/>
      <c r="AI180" s="210"/>
      <c r="AJ180" s="210"/>
      <c r="AK180" s="210"/>
      <c r="AL180" s="210"/>
      <c r="AM180" s="210"/>
      <c r="AN180" s="223"/>
      <c r="AO180" s="223"/>
      <c r="AP180" s="223"/>
      <c r="AQ180" s="137"/>
      <c r="AR180" s="223"/>
      <c r="AS180" s="224"/>
      <c r="AU180" s="675"/>
      <c r="AV180" s="172" t="s">
        <v>140</v>
      </c>
      <c r="AW180" s="174"/>
      <c r="AX180" s="172"/>
      <c r="AY180" s="228" t="s">
        <v>249</v>
      </c>
      <c r="AZ180" s="174"/>
      <c r="BA180" s="243"/>
      <c r="BB180" s="226" t="s">
        <v>221</v>
      </c>
      <c r="BC180" s="174"/>
      <c r="BD180" s="172"/>
      <c r="BE180" s="172" t="s">
        <v>96</v>
      </c>
      <c r="BF180" s="172"/>
      <c r="BG180" s="173"/>
    </row>
    <row r="181" spans="1:59" ht="25.5" hidden="1" customHeight="1">
      <c r="A181" s="106"/>
      <c r="B181" s="595" t="s">
        <v>109</v>
      </c>
      <c r="C181" s="638"/>
      <c r="D181" s="638"/>
      <c r="E181" s="639"/>
      <c r="F181" s="688" t="s">
        <v>97</v>
      </c>
      <c r="G181" s="688"/>
      <c r="H181" s="663"/>
      <c r="I181" s="653"/>
      <c r="J181" s="655" t="s">
        <v>40</v>
      </c>
      <c r="K181" s="655"/>
      <c r="L181" s="653"/>
      <c r="M181" s="653"/>
      <c r="N181" s="655" t="s">
        <v>41</v>
      </c>
      <c r="O181" s="656"/>
      <c r="P181" s="659" t="s">
        <v>42</v>
      </c>
      <c r="Q181" s="656"/>
      <c r="R181" s="661" t="s">
        <v>98</v>
      </c>
      <c r="S181" s="661"/>
      <c r="T181" s="663"/>
      <c r="U181" s="653"/>
      <c r="V181" s="655" t="s">
        <v>40</v>
      </c>
      <c r="W181" s="655"/>
      <c r="X181" s="653"/>
      <c r="Y181" s="653"/>
      <c r="Z181" s="655" t="s">
        <v>41</v>
      </c>
      <c r="AA181" s="656"/>
      <c r="AB181" s="108"/>
      <c r="AC181" s="108"/>
      <c r="AD181" s="108"/>
      <c r="AE181" s="681" t="s">
        <v>165</v>
      </c>
      <c r="AF181" s="655"/>
      <c r="AG181" s="655"/>
      <c r="AH181" s="655"/>
      <c r="AI181" s="656"/>
      <c r="AJ181" s="682">
        <f>ROUNDDOWN(BE181/60,0)</f>
        <v>0</v>
      </c>
      <c r="AK181" s="665"/>
      <c r="AL181" s="655" t="s">
        <v>40</v>
      </c>
      <c r="AM181" s="655"/>
      <c r="AN181" s="665">
        <f>BE181-AJ181*60</f>
        <v>0</v>
      </c>
      <c r="AO181" s="665"/>
      <c r="AP181" s="655" t="s">
        <v>41</v>
      </c>
      <c r="AQ181" s="656"/>
      <c r="AR181" s="108"/>
      <c r="AS181" s="115"/>
      <c r="AU181" s="694" t="s">
        <v>137</v>
      </c>
      <c r="AV181" s="695">
        <f>T181*60+X181</f>
        <v>0</v>
      </c>
      <c r="AW181" s="697"/>
      <c r="AX181" s="689" t="s">
        <v>138</v>
      </c>
      <c r="AY181" s="695">
        <f>20*60</f>
        <v>1200</v>
      </c>
      <c r="AZ181" s="172"/>
      <c r="BA181" s="694" t="s">
        <v>46</v>
      </c>
      <c r="BB181" s="695">
        <f>IF(AV181&lt;=AY181,AY181,AV176)</f>
        <v>1200</v>
      </c>
      <c r="BC181" s="698"/>
      <c r="BD181" s="689" t="s">
        <v>248</v>
      </c>
      <c r="BE181" s="690">
        <f>IF(AV176-BB181&gt;0,AV176-BB181,0)</f>
        <v>0</v>
      </c>
      <c r="BF181" s="692" t="s">
        <v>136</v>
      </c>
      <c r="BG181" s="693"/>
    </row>
    <row r="182" spans="1:59" ht="25.5" hidden="1" customHeight="1">
      <c r="A182" s="106"/>
      <c r="B182" s="640"/>
      <c r="C182" s="641"/>
      <c r="D182" s="641"/>
      <c r="E182" s="642"/>
      <c r="F182" s="688"/>
      <c r="G182" s="688"/>
      <c r="H182" s="664"/>
      <c r="I182" s="654"/>
      <c r="J182" s="657"/>
      <c r="K182" s="657"/>
      <c r="L182" s="654"/>
      <c r="M182" s="654"/>
      <c r="N182" s="657"/>
      <c r="O182" s="658"/>
      <c r="P182" s="660"/>
      <c r="Q182" s="658"/>
      <c r="R182" s="662"/>
      <c r="S182" s="662"/>
      <c r="T182" s="664"/>
      <c r="U182" s="654"/>
      <c r="V182" s="657"/>
      <c r="W182" s="657"/>
      <c r="X182" s="654"/>
      <c r="Y182" s="654"/>
      <c r="Z182" s="657"/>
      <c r="AA182" s="658"/>
      <c r="AB182" s="12"/>
      <c r="AC182" s="12"/>
      <c r="AD182" s="12"/>
      <c r="AE182" s="660"/>
      <c r="AF182" s="657"/>
      <c r="AG182" s="657"/>
      <c r="AH182" s="657"/>
      <c r="AI182" s="658"/>
      <c r="AJ182" s="683"/>
      <c r="AK182" s="666"/>
      <c r="AL182" s="657"/>
      <c r="AM182" s="657"/>
      <c r="AN182" s="666"/>
      <c r="AO182" s="666"/>
      <c r="AP182" s="657"/>
      <c r="AQ182" s="658"/>
      <c r="AR182" s="108"/>
      <c r="AS182" s="115"/>
      <c r="AU182" s="694"/>
      <c r="AV182" s="696"/>
      <c r="AW182" s="697"/>
      <c r="AX182" s="689"/>
      <c r="AY182" s="696"/>
      <c r="AZ182" s="172"/>
      <c r="BA182" s="694"/>
      <c r="BB182" s="696"/>
      <c r="BC182" s="698"/>
      <c r="BD182" s="689"/>
      <c r="BE182" s="691"/>
      <c r="BF182" s="692"/>
      <c r="BG182" s="693"/>
    </row>
    <row r="183" spans="1:59" s="8" customFormat="1" ht="25.5" hidden="1" customHeight="1">
      <c r="A183" s="221"/>
      <c r="B183" s="209" t="s">
        <v>246</v>
      </c>
      <c r="C183" s="209"/>
      <c r="D183" s="209"/>
      <c r="E183" s="209"/>
      <c r="F183" s="209"/>
      <c r="G183" s="209"/>
      <c r="H183" s="209"/>
      <c r="I183" s="209"/>
      <c r="J183" s="209"/>
      <c r="K183" s="209"/>
      <c r="L183" s="209"/>
      <c r="M183" s="209"/>
      <c r="N183" s="209"/>
      <c r="O183" s="211"/>
      <c r="P183" s="209"/>
      <c r="Q183" s="209"/>
      <c r="R183" s="209"/>
      <c r="S183" s="209"/>
      <c r="T183" s="209"/>
      <c r="U183" s="222"/>
      <c r="V183" s="209"/>
      <c r="W183" s="209"/>
      <c r="X183" s="223"/>
      <c r="Y183" s="223"/>
      <c r="Z183" s="317"/>
      <c r="AA183" s="273"/>
      <c r="AB183" s="223"/>
      <c r="AC183" s="223"/>
      <c r="AD183" s="223"/>
      <c r="AE183" s="209" t="s">
        <v>246</v>
      </c>
      <c r="AF183" s="211"/>
      <c r="AG183" s="210"/>
      <c r="AH183" s="210"/>
      <c r="AI183" s="210"/>
      <c r="AJ183" s="210"/>
      <c r="AK183" s="210"/>
      <c r="AL183" s="210"/>
      <c r="AM183" s="210"/>
      <c r="AN183" s="223"/>
      <c r="AO183" s="223"/>
      <c r="AP183" s="223"/>
      <c r="AQ183" s="137"/>
      <c r="AR183" s="223"/>
      <c r="AS183" s="224"/>
      <c r="AU183" s="242"/>
      <c r="AV183" s="172"/>
      <c r="AW183" s="172"/>
      <c r="AX183" s="172"/>
      <c r="AY183" s="172"/>
      <c r="AZ183" s="172"/>
      <c r="BA183" s="219" t="s">
        <v>141</v>
      </c>
      <c r="BB183" s="172"/>
      <c r="BC183" s="172"/>
      <c r="BD183" s="172"/>
      <c r="BE183" s="172"/>
      <c r="BF183" s="172"/>
      <c r="BG183" s="173"/>
    </row>
    <row r="184" spans="1:59" ht="25.5" hidden="1" customHeight="1" thickBot="1">
      <c r="A184" s="106"/>
      <c r="B184" s="595" t="s">
        <v>109</v>
      </c>
      <c r="C184" s="638"/>
      <c r="D184" s="638"/>
      <c r="E184" s="639"/>
      <c r="F184" s="688" t="s">
        <v>97</v>
      </c>
      <c r="G184" s="688"/>
      <c r="H184" s="663"/>
      <c r="I184" s="653"/>
      <c r="J184" s="655" t="s">
        <v>40</v>
      </c>
      <c r="K184" s="655"/>
      <c r="L184" s="653"/>
      <c r="M184" s="653"/>
      <c r="N184" s="655" t="s">
        <v>41</v>
      </c>
      <c r="O184" s="656"/>
      <c r="P184" s="659" t="s">
        <v>42</v>
      </c>
      <c r="Q184" s="656"/>
      <c r="R184" s="661" t="s">
        <v>98</v>
      </c>
      <c r="S184" s="661"/>
      <c r="T184" s="663"/>
      <c r="U184" s="653"/>
      <c r="V184" s="655" t="s">
        <v>40</v>
      </c>
      <c r="W184" s="655"/>
      <c r="X184" s="653"/>
      <c r="Y184" s="653"/>
      <c r="Z184" s="655" t="s">
        <v>41</v>
      </c>
      <c r="AA184" s="656"/>
      <c r="AB184" s="108"/>
      <c r="AC184" s="108"/>
      <c r="AD184" s="108"/>
      <c r="AE184" s="681" t="s">
        <v>165</v>
      </c>
      <c r="AF184" s="655"/>
      <c r="AG184" s="655"/>
      <c r="AH184" s="655"/>
      <c r="AI184" s="656"/>
      <c r="AJ184" s="682">
        <f>ROUNDDOWN(BE187/60,0)</f>
        <v>0</v>
      </c>
      <c r="AK184" s="665"/>
      <c r="AL184" s="655" t="s">
        <v>40</v>
      </c>
      <c r="AM184" s="655"/>
      <c r="AN184" s="665">
        <f>BE187-AJ184*60</f>
        <v>0</v>
      </c>
      <c r="AO184" s="665"/>
      <c r="AP184" s="655" t="s">
        <v>41</v>
      </c>
      <c r="AQ184" s="656"/>
      <c r="AR184" s="108"/>
      <c r="AS184" s="115"/>
      <c r="AU184" s="171"/>
      <c r="AV184" s="244"/>
      <c r="AW184" s="176"/>
      <c r="AX184" s="176"/>
      <c r="AY184" s="176"/>
      <c r="AZ184" s="176"/>
      <c r="BA184" s="220" t="s">
        <v>258</v>
      </c>
      <c r="BB184" s="244"/>
      <c r="BC184" s="244"/>
      <c r="BD184" s="244"/>
      <c r="BE184" s="244"/>
      <c r="BF184" s="244"/>
      <c r="BG184" s="177"/>
    </row>
    <row r="185" spans="1:59" ht="25.5" hidden="1" customHeight="1">
      <c r="A185" s="106"/>
      <c r="B185" s="640"/>
      <c r="C185" s="641"/>
      <c r="D185" s="641"/>
      <c r="E185" s="642"/>
      <c r="F185" s="688"/>
      <c r="G185" s="688"/>
      <c r="H185" s="664"/>
      <c r="I185" s="654"/>
      <c r="J185" s="657"/>
      <c r="K185" s="657"/>
      <c r="L185" s="654"/>
      <c r="M185" s="654"/>
      <c r="N185" s="657"/>
      <c r="O185" s="658"/>
      <c r="P185" s="660"/>
      <c r="Q185" s="658"/>
      <c r="R185" s="662"/>
      <c r="S185" s="662"/>
      <c r="T185" s="664"/>
      <c r="U185" s="654"/>
      <c r="V185" s="657"/>
      <c r="W185" s="657"/>
      <c r="X185" s="654"/>
      <c r="Y185" s="654"/>
      <c r="Z185" s="657"/>
      <c r="AA185" s="658"/>
      <c r="AB185" s="12"/>
      <c r="AC185" s="12"/>
      <c r="AD185" s="12"/>
      <c r="AE185" s="660"/>
      <c r="AF185" s="657"/>
      <c r="AG185" s="657"/>
      <c r="AH185" s="657"/>
      <c r="AI185" s="658"/>
      <c r="AJ185" s="683"/>
      <c r="AK185" s="666"/>
      <c r="AL185" s="657"/>
      <c r="AM185" s="657"/>
      <c r="AN185" s="666"/>
      <c r="AO185" s="666"/>
      <c r="AP185" s="657"/>
      <c r="AQ185" s="658"/>
      <c r="AR185" s="108"/>
      <c r="AS185" s="115"/>
      <c r="AU185" s="674" t="s">
        <v>275</v>
      </c>
      <c r="AV185" s="232" t="s">
        <v>220</v>
      </c>
      <c r="AW185" s="232"/>
      <c r="AX185" s="232"/>
      <c r="AY185" s="169" t="s">
        <v>291</v>
      </c>
      <c r="AZ185" s="232"/>
      <c r="BA185" s="245"/>
      <c r="BB185" s="233" t="s">
        <v>139</v>
      </c>
      <c r="BC185" s="232"/>
      <c r="BD185" s="232"/>
      <c r="BE185" s="232"/>
      <c r="BF185" s="232"/>
      <c r="BG185" s="234"/>
    </row>
    <row r="186" spans="1:59" s="8" customFormat="1" ht="25.5" hidden="1" customHeight="1" thickBot="1">
      <c r="A186" s="221"/>
      <c r="B186" s="209" t="s">
        <v>274</v>
      </c>
      <c r="C186" s="209"/>
      <c r="D186" s="209"/>
      <c r="E186" s="209"/>
      <c r="F186" s="209"/>
      <c r="G186" s="209"/>
      <c r="H186" s="209"/>
      <c r="I186" s="209"/>
      <c r="J186" s="209"/>
      <c r="K186" s="209"/>
      <c r="L186" s="209"/>
      <c r="M186" s="209"/>
      <c r="N186" s="209"/>
      <c r="O186" s="211"/>
      <c r="P186" s="209"/>
      <c r="Q186" s="209"/>
      <c r="R186" s="209"/>
      <c r="S186" s="209"/>
      <c r="T186" s="209"/>
      <c r="U186" s="222"/>
      <c r="V186" s="209"/>
      <c r="W186" s="209"/>
      <c r="X186" s="223"/>
      <c r="Y186" s="223"/>
      <c r="Z186" s="317"/>
      <c r="AA186" s="273"/>
      <c r="AB186" s="223"/>
      <c r="AC186" s="223"/>
      <c r="AD186" s="223"/>
      <c r="AE186" s="209" t="s">
        <v>274</v>
      </c>
      <c r="AF186" s="211"/>
      <c r="AG186" s="210"/>
      <c r="AH186" s="210"/>
      <c r="AI186" s="210"/>
      <c r="AJ186" s="210"/>
      <c r="AK186" s="210"/>
      <c r="AL186" s="210"/>
      <c r="AM186" s="210"/>
      <c r="AN186" s="223"/>
      <c r="AO186" s="223"/>
      <c r="AP186" s="223"/>
      <c r="AQ186" s="137"/>
      <c r="AR186" s="223"/>
      <c r="AS186" s="224"/>
      <c r="AU186" s="675"/>
      <c r="AV186" s="228" t="s">
        <v>140</v>
      </c>
      <c r="AW186" s="235"/>
      <c r="AX186" s="228"/>
      <c r="AY186" s="228" t="s">
        <v>285</v>
      </c>
      <c r="AZ186" s="235"/>
      <c r="BA186" s="245"/>
      <c r="BB186" s="226" t="s">
        <v>221</v>
      </c>
      <c r="BC186" s="235"/>
      <c r="BD186" s="228"/>
      <c r="BE186" s="228" t="s">
        <v>96</v>
      </c>
      <c r="BF186" s="228"/>
      <c r="BG186" s="236"/>
    </row>
    <row r="187" spans="1:59" ht="25.5" hidden="1" customHeight="1">
      <c r="A187" s="106"/>
      <c r="B187" s="595" t="s">
        <v>109</v>
      </c>
      <c r="C187" s="638"/>
      <c r="D187" s="638"/>
      <c r="E187" s="639"/>
      <c r="F187" s="688" t="s">
        <v>97</v>
      </c>
      <c r="G187" s="688"/>
      <c r="H187" s="663"/>
      <c r="I187" s="653"/>
      <c r="J187" s="655" t="s">
        <v>40</v>
      </c>
      <c r="K187" s="655"/>
      <c r="L187" s="653"/>
      <c r="M187" s="653"/>
      <c r="N187" s="655" t="s">
        <v>41</v>
      </c>
      <c r="O187" s="656"/>
      <c r="P187" s="659" t="s">
        <v>42</v>
      </c>
      <c r="Q187" s="656"/>
      <c r="R187" s="661" t="s">
        <v>98</v>
      </c>
      <c r="S187" s="661"/>
      <c r="T187" s="663"/>
      <c r="U187" s="653"/>
      <c r="V187" s="655" t="s">
        <v>40</v>
      </c>
      <c r="W187" s="655"/>
      <c r="X187" s="653"/>
      <c r="Y187" s="653"/>
      <c r="Z187" s="655" t="s">
        <v>41</v>
      </c>
      <c r="AA187" s="656"/>
      <c r="AB187" s="108"/>
      <c r="AC187" s="108"/>
      <c r="AD187" s="108"/>
      <c r="AE187" s="681" t="s">
        <v>288</v>
      </c>
      <c r="AF187" s="655"/>
      <c r="AG187" s="655"/>
      <c r="AH187" s="655"/>
      <c r="AI187" s="656"/>
      <c r="AJ187" s="682">
        <f>ROUNDDOWN(BE193/60,0)</f>
        <v>0</v>
      </c>
      <c r="AK187" s="665"/>
      <c r="AL187" s="655" t="s">
        <v>40</v>
      </c>
      <c r="AM187" s="655"/>
      <c r="AN187" s="665">
        <f>BE193-AJ187*60</f>
        <v>0</v>
      </c>
      <c r="AO187" s="665"/>
      <c r="AP187" s="655" t="s">
        <v>41</v>
      </c>
      <c r="AQ187" s="656"/>
      <c r="AR187" s="108"/>
      <c r="AS187" s="115"/>
      <c r="AU187" s="680" t="s">
        <v>137</v>
      </c>
      <c r="AV187" s="632">
        <f>T184*60+X184</f>
        <v>0</v>
      </c>
      <c r="AW187" s="531"/>
      <c r="AX187" s="667" t="s">
        <v>138</v>
      </c>
      <c r="AY187" s="632">
        <f>IF(C196="☑",21*60,20*60)</f>
        <v>1260</v>
      </c>
      <c r="AZ187" s="228"/>
      <c r="BA187" s="680" t="s">
        <v>46</v>
      </c>
      <c r="BB187" s="632">
        <f>IF(AV187&lt;=AY187,AY187,AV176)</f>
        <v>1260</v>
      </c>
      <c r="BC187" s="537"/>
      <c r="BD187" s="667" t="s">
        <v>248</v>
      </c>
      <c r="BE187" s="668">
        <f>IF(AV176-BB187&gt;0,AV176-BB187,0)</f>
        <v>0</v>
      </c>
      <c r="BF187" s="670" t="s">
        <v>136</v>
      </c>
      <c r="BG187" s="671"/>
    </row>
    <row r="188" spans="1:59" ht="25.5" hidden="1" customHeight="1">
      <c r="A188" s="106"/>
      <c r="B188" s="640"/>
      <c r="C188" s="641"/>
      <c r="D188" s="641"/>
      <c r="E188" s="642"/>
      <c r="F188" s="688"/>
      <c r="G188" s="688"/>
      <c r="H188" s="664"/>
      <c r="I188" s="654"/>
      <c r="J188" s="657"/>
      <c r="K188" s="657"/>
      <c r="L188" s="654"/>
      <c r="M188" s="654"/>
      <c r="N188" s="657"/>
      <c r="O188" s="658"/>
      <c r="P188" s="660"/>
      <c r="Q188" s="658"/>
      <c r="R188" s="662"/>
      <c r="S188" s="662"/>
      <c r="T188" s="664"/>
      <c r="U188" s="654"/>
      <c r="V188" s="657"/>
      <c r="W188" s="657"/>
      <c r="X188" s="654"/>
      <c r="Y188" s="654"/>
      <c r="Z188" s="657"/>
      <c r="AA188" s="658"/>
      <c r="AB188" s="12"/>
      <c r="AC188" s="12"/>
      <c r="AD188" s="12"/>
      <c r="AE188" s="660"/>
      <c r="AF188" s="657"/>
      <c r="AG188" s="657"/>
      <c r="AH188" s="657"/>
      <c r="AI188" s="658"/>
      <c r="AJ188" s="683"/>
      <c r="AK188" s="666"/>
      <c r="AL188" s="657"/>
      <c r="AM188" s="657"/>
      <c r="AN188" s="666"/>
      <c r="AO188" s="666"/>
      <c r="AP188" s="657"/>
      <c r="AQ188" s="658"/>
      <c r="AR188" s="108"/>
      <c r="AS188" s="115"/>
      <c r="AU188" s="680"/>
      <c r="AV188" s="633"/>
      <c r="AW188" s="531"/>
      <c r="AX188" s="667"/>
      <c r="AY188" s="633"/>
      <c r="AZ188" s="228"/>
      <c r="BA188" s="680"/>
      <c r="BB188" s="633"/>
      <c r="BC188" s="537"/>
      <c r="BD188" s="667"/>
      <c r="BE188" s="669"/>
      <c r="BF188" s="670"/>
      <c r="BG188" s="671"/>
    </row>
    <row r="189" spans="1:59" ht="25.5" hidden="1" customHeight="1">
      <c r="A189" s="116"/>
      <c r="B189" s="111"/>
      <c r="C189" s="111"/>
      <c r="D189" s="111"/>
      <c r="E189" s="111"/>
      <c r="F189" s="12"/>
      <c r="G189" s="111"/>
      <c r="H189" s="276"/>
      <c r="I189" s="111"/>
      <c r="J189" s="111"/>
      <c r="K189" s="111"/>
      <c r="L189" s="111"/>
      <c r="M189" s="111"/>
      <c r="N189" s="111"/>
      <c r="O189" s="111"/>
      <c r="P189" s="117"/>
      <c r="Q189" s="111"/>
      <c r="R189" s="111"/>
      <c r="S189" s="111"/>
      <c r="T189" s="111"/>
      <c r="U189" s="111"/>
      <c r="V189" s="111"/>
      <c r="W189" s="111"/>
      <c r="X189" s="108"/>
      <c r="Y189" s="108"/>
      <c r="Z189" s="317"/>
      <c r="AA189" s="12"/>
      <c r="AB189" s="12"/>
      <c r="AC189" s="12"/>
      <c r="AD189" s="12"/>
      <c r="AE189" s="12"/>
      <c r="AF189" s="12"/>
      <c r="AG189" s="12"/>
      <c r="AH189" s="12"/>
      <c r="AI189" s="12"/>
      <c r="AJ189" s="218"/>
      <c r="AK189" s="12"/>
      <c r="AL189" s="12"/>
      <c r="AM189" s="12"/>
      <c r="AN189" s="12"/>
      <c r="AO189" s="12"/>
      <c r="AP189" s="12"/>
      <c r="AQ189" s="12"/>
      <c r="AR189" s="12"/>
      <c r="AS189" s="110"/>
      <c r="AU189" s="243"/>
      <c r="AV189" s="228"/>
      <c r="AW189" s="228"/>
      <c r="AX189" s="228"/>
      <c r="AY189" s="228"/>
      <c r="AZ189" s="228"/>
      <c r="BA189" s="237" t="s">
        <v>141</v>
      </c>
      <c r="BB189" s="228"/>
      <c r="BC189" s="228"/>
      <c r="BD189" s="228"/>
      <c r="BE189" s="228"/>
      <c r="BF189" s="228"/>
      <c r="BG189" s="236"/>
    </row>
    <row r="190" spans="1:59" ht="25.5" hidden="1" customHeight="1" thickBot="1">
      <c r="A190" s="116"/>
      <c r="B190" s="12"/>
      <c r="C190" s="119" t="s">
        <v>261</v>
      </c>
      <c r="D190" s="120"/>
      <c r="E190" s="120"/>
      <c r="F190" s="121"/>
      <c r="G190" s="120"/>
      <c r="H190" s="120"/>
      <c r="I190" s="120"/>
      <c r="J190" s="120"/>
      <c r="K190" s="120"/>
      <c r="L190" s="120"/>
      <c r="M190" s="120"/>
      <c r="N190" s="120"/>
      <c r="O190" s="120"/>
      <c r="P190" s="122"/>
      <c r="Q190" s="120"/>
      <c r="R190" s="120"/>
      <c r="S190" s="120"/>
      <c r="T190" s="120"/>
      <c r="U190" s="120"/>
      <c r="V190" s="120"/>
      <c r="W190" s="120"/>
      <c r="X190" s="123"/>
      <c r="Y190" s="123"/>
      <c r="Z190" s="123"/>
      <c r="AA190" s="121"/>
      <c r="AB190" s="124"/>
      <c r="AD190" s="12"/>
      <c r="AE190" s="107" t="s">
        <v>102</v>
      </c>
      <c r="AF190" s="12"/>
      <c r="AG190" s="12"/>
      <c r="AH190" s="12"/>
      <c r="AI190" s="12"/>
      <c r="AJ190" s="12"/>
      <c r="AK190" s="12"/>
      <c r="AL190" s="12"/>
      <c r="AM190" s="12"/>
      <c r="AN190" s="12"/>
      <c r="AO190" s="12"/>
      <c r="AP190" s="12"/>
      <c r="AQ190" s="12"/>
      <c r="AR190" s="12"/>
      <c r="AS190" s="110"/>
      <c r="AU190" s="246"/>
      <c r="AV190" s="247"/>
      <c r="AW190" s="238"/>
      <c r="AX190" s="238"/>
      <c r="AY190" s="238"/>
      <c r="AZ190" s="238"/>
      <c r="BA190" s="239" t="s">
        <v>250</v>
      </c>
      <c r="BB190" s="247"/>
      <c r="BC190" s="247"/>
      <c r="BD190" s="247"/>
      <c r="BE190" s="247"/>
      <c r="BF190" s="247"/>
      <c r="BG190" s="240"/>
    </row>
    <row r="191" spans="1:59" ht="25.5" hidden="1" customHeight="1">
      <c r="A191" s="116"/>
      <c r="B191" s="12"/>
      <c r="C191" s="125" t="s">
        <v>223</v>
      </c>
      <c r="D191" s="672" t="s">
        <v>152</v>
      </c>
      <c r="E191" s="672"/>
      <c r="F191" s="672"/>
      <c r="G191" s="672"/>
      <c r="H191" s="672"/>
      <c r="I191" s="672"/>
      <c r="J191" s="672"/>
      <c r="K191" s="672"/>
      <c r="L191" s="672"/>
      <c r="M191" s="672"/>
      <c r="N191" s="672"/>
      <c r="O191" s="672"/>
      <c r="P191" s="672"/>
      <c r="Q191" s="672"/>
      <c r="R191" s="672"/>
      <c r="S191" s="672"/>
      <c r="T191" s="672"/>
      <c r="U191" s="672"/>
      <c r="V191" s="672"/>
      <c r="W191" s="672"/>
      <c r="X191" s="672"/>
      <c r="Y191" s="672"/>
      <c r="Z191" s="672"/>
      <c r="AA191" s="672"/>
      <c r="AB191" s="673"/>
      <c r="AD191" s="12"/>
      <c r="AE191" s="209" t="s">
        <v>254</v>
      </c>
      <c r="AF191" s="12"/>
      <c r="AG191" s="12"/>
      <c r="AH191" s="12"/>
      <c r="AI191" s="12"/>
      <c r="AJ191" s="12"/>
      <c r="AK191" s="12"/>
      <c r="AL191" s="12"/>
      <c r="AM191" s="12"/>
      <c r="AN191" s="12"/>
      <c r="AO191" s="12"/>
      <c r="AP191" s="12"/>
      <c r="AQ191" s="12"/>
      <c r="AR191" s="12"/>
      <c r="AS191" s="110"/>
      <c r="AU191" s="674" t="s">
        <v>273</v>
      </c>
      <c r="AV191" s="232" t="s">
        <v>220</v>
      </c>
      <c r="AW191" s="232"/>
      <c r="AX191" s="232"/>
      <c r="AY191" s="169" t="s">
        <v>291</v>
      </c>
      <c r="AZ191" s="232"/>
      <c r="BA191" s="245"/>
      <c r="BB191" s="233" t="s">
        <v>139</v>
      </c>
      <c r="BC191" s="232"/>
      <c r="BD191" s="232"/>
      <c r="BE191" s="232"/>
      <c r="BF191" s="232"/>
      <c r="BG191" s="234"/>
    </row>
    <row r="192" spans="1:59" s="77" customFormat="1" ht="25.5" hidden="1" customHeight="1" thickBot="1">
      <c r="A192" s="116"/>
      <c r="B192" s="12"/>
      <c r="C192" s="126" t="s">
        <v>224</v>
      </c>
      <c r="D192" s="676" t="s">
        <v>286</v>
      </c>
      <c r="E192" s="676"/>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7"/>
      <c r="AC192" s="1"/>
      <c r="AD192" s="12"/>
      <c r="AE192" s="595" t="s">
        <v>166</v>
      </c>
      <c r="AF192" s="638"/>
      <c r="AG192" s="638"/>
      <c r="AH192" s="638"/>
      <c r="AI192" s="638"/>
      <c r="AJ192" s="638"/>
      <c r="AK192" s="639"/>
      <c r="AL192" s="643">
        <f>'様式第３－２号(テナント等映画館) '!AL194</f>
        <v>0</v>
      </c>
      <c r="AM192" s="644"/>
      <c r="AN192" s="644"/>
      <c r="AO192" s="644"/>
      <c r="AP192" s="644"/>
      <c r="AQ192" s="645"/>
      <c r="AR192" s="12"/>
      <c r="AS192" s="110"/>
      <c r="AU192" s="675"/>
      <c r="AV192" s="228" t="s">
        <v>140</v>
      </c>
      <c r="AW192" s="235"/>
      <c r="AX192" s="228"/>
      <c r="AY192" s="228" t="s">
        <v>276</v>
      </c>
      <c r="AZ192" s="235"/>
      <c r="BA192" s="245"/>
      <c r="BB192" s="226" t="s">
        <v>221</v>
      </c>
      <c r="BC192" s="235"/>
      <c r="BD192" s="228"/>
      <c r="BE192" s="228" t="s">
        <v>96</v>
      </c>
      <c r="BF192" s="228"/>
      <c r="BG192" s="236"/>
    </row>
    <row r="193" spans="1:59" ht="25.5" hidden="1" customHeight="1">
      <c r="A193" s="116"/>
      <c r="B193" s="12"/>
      <c r="C193" s="127"/>
      <c r="D193" s="678" t="s">
        <v>287</v>
      </c>
      <c r="E193" s="678"/>
      <c r="F193" s="678"/>
      <c r="G193" s="678"/>
      <c r="H193" s="678"/>
      <c r="I193" s="678"/>
      <c r="J193" s="678"/>
      <c r="K193" s="678"/>
      <c r="L193" s="678"/>
      <c r="M193" s="678"/>
      <c r="N193" s="678"/>
      <c r="O193" s="678"/>
      <c r="P193" s="678"/>
      <c r="Q193" s="678"/>
      <c r="R193" s="678"/>
      <c r="S193" s="678"/>
      <c r="T193" s="678"/>
      <c r="U193" s="678"/>
      <c r="V193" s="678"/>
      <c r="W193" s="678"/>
      <c r="X193" s="678"/>
      <c r="Y193" s="678"/>
      <c r="Z193" s="678"/>
      <c r="AA193" s="678"/>
      <c r="AB193" s="679"/>
      <c r="AD193" s="12"/>
      <c r="AE193" s="640"/>
      <c r="AF193" s="641"/>
      <c r="AG193" s="641"/>
      <c r="AH193" s="641"/>
      <c r="AI193" s="641"/>
      <c r="AJ193" s="641"/>
      <c r="AK193" s="642"/>
      <c r="AL193" s="646"/>
      <c r="AM193" s="647"/>
      <c r="AN193" s="647"/>
      <c r="AO193" s="647"/>
      <c r="AP193" s="647"/>
      <c r="AQ193" s="648"/>
      <c r="AR193" s="12"/>
      <c r="AS193" s="110"/>
      <c r="AT193" s="277"/>
      <c r="AU193" s="680" t="s">
        <v>137</v>
      </c>
      <c r="AV193" s="632">
        <f>T187*60+X187</f>
        <v>0</v>
      </c>
      <c r="AW193" s="531"/>
      <c r="AX193" s="667" t="s">
        <v>138</v>
      </c>
      <c r="AY193" s="632">
        <f>IF(C200="☑",21*60,AV176)</f>
        <v>1260</v>
      </c>
      <c r="AZ193" s="228"/>
      <c r="BA193" s="680" t="s">
        <v>46</v>
      </c>
      <c r="BB193" s="632">
        <f>IF(AV193&lt;=AY193,AY193,AV176)</f>
        <v>1260</v>
      </c>
      <c r="BC193" s="537"/>
      <c r="BD193" s="667" t="s">
        <v>248</v>
      </c>
      <c r="BE193" s="668">
        <f>IF(AV176-BB193&gt;0,AV176-BB193,0)</f>
        <v>0</v>
      </c>
      <c r="BF193" s="670" t="s">
        <v>136</v>
      </c>
      <c r="BG193" s="671"/>
    </row>
    <row r="194" spans="1:59" ht="25.5" hidden="1" customHeight="1">
      <c r="A194" s="116"/>
      <c r="B194" s="12"/>
      <c r="C194" s="127"/>
      <c r="D194" s="678"/>
      <c r="E194" s="678"/>
      <c r="F194" s="678"/>
      <c r="G194" s="678"/>
      <c r="H194" s="678"/>
      <c r="I194" s="678"/>
      <c r="J194" s="678"/>
      <c r="K194" s="678"/>
      <c r="L194" s="678"/>
      <c r="M194" s="678"/>
      <c r="N194" s="678"/>
      <c r="O194" s="678"/>
      <c r="P194" s="678"/>
      <c r="Q194" s="678"/>
      <c r="R194" s="678"/>
      <c r="S194" s="678"/>
      <c r="T194" s="678"/>
      <c r="U194" s="678"/>
      <c r="V194" s="678"/>
      <c r="W194" s="678"/>
      <c r="X194" s="678"/>
      <c r="Y194" s="678"/>
      <c r="Z194" s="678"/>
      <c r="AA194" s="678"/>
      <c r="AB194" s="679"/>
      <c r="AD194" s="12"/>
      <c r="AE194" s="209" t="s">
        <v>246</v>
      </c>
      <c r="AF194" s="12"/>
      <c r="AG194" s="12"/>
      <c r="AH194" s="12"/>
      <c r="AI194" s="12"/>
      <c r="AJ194" s="12"/>
      <c r="AK194" s="12"/>
      <c r="AL194" s="12"/>
      <c r="AM194" s="12"/>
      <c r="AN194" s="12"/>
      <c r="AO194" s="12"/>
      <c r="AP194" s="12"/>
      <c r="AQ194" s="12"/>
      <c r="AR194" s="12"/>
      <c r="AS194" s="110"/>
      <c r="AT194" s="277"/>
      <c r="AU194" s="680"/>
      <c r="AV194" s="633"/>
      <c r="AW194" s="531"/>
      <c r="AX194" s="667"/>
      <c r="AY194" s="633"/>
      <c r="AZ194" s="228"/>
      <c r="BA194" s="680"/>
      <c r="BB194" s="633"/>
      <c r="BC194" s="537"/>
      <c r="BD194" s="667"/>
      <c r="BE194" s="669"/>
      <c r="BF194" s="670"/>
      <c r="BG194" s="671"/>
    </row>
    <row r="195" spans="1:59" ht="25.5" hidden="1" customHeight="1">
      <c r="A195" s="116"/>
      <c r="B195" s="12"/>
      <c r="C195" s="127"/>
      <c r="D195" s="678"/>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678"/>
      <c r="AB195" s="679"/>
      <c r="AD195" s="12"/>
      <c r="AE195" s="595" t="s">
        <v>166</v>
      </c>
      <c r="AF195" s="638"/>
      <c r="AG195" s="638"/>
      <c r="AH195" s="638"/>
      <c r="AI195" s="638"/>
      <c r="AJ195" s="638"/>
      <c r="AK195" s="639"/>
      <c r="AL195" s="643">
        <f>'様式第３－２号(テナント等映画館) '!AL197</f>
        <v>0</v>
      </c>
      <c r="AM195" s="644"/>
      <c r="AN195" s="644"/>
      <c r="AO195" s="644"/>
      <c r="AP195" s="644"/>
      <c r="AQ195" s="645"/>
      <c r="AR195" s="12"/>
      <c r="AS195" s="110"/>
      <c r="AT195" s="277"/>
      <c r="AU195" s="243"/>
      <c r="AV195" s="228"/>
      <c r="AW195" s="228" t="s">
        <v>292</v>
      </c>
      <c r="AY195" s="228"/>
      <c r="AZ195" s="228"/>
      <c r="BA195" s="237" t="s">
        <v>141</v>
      </c>
      <c r="BB195" s="228"/>
      <c r="BC195" s="228"/>
      <c r="BD195" s="228"/>
      <c r="BE195" s="228"/>
      <c r="BF195" s="228"/>
      <c r="BG195" s="236"/>
    </row>
    <row r="196" spans="1:59" ht="25.5" hidden="1" customHeight="1">
      <c r="A196" s="116"/>
      <c r="B196" s="12"/>
      <c r="C196" s="684" t="s">
        <v>126</v>
      </c>
      <c r="D196" s="685"/>
      <c r="E196" s="686" t="s">
        <v>305</v>
      </c>
      <c r="F196" s="686"/>
      <c r="G196" s="686"/>
      <c r="H196" s="686"/>
      <c r="I196" s="686"/>
      <c r="J196" s="686"/>
      <c r="K196" s="686"/>
      <c r="L196" s="686"/>
      <c r="M196" s="686"/>
      <c r="N196" s="686"/>
      <c r="O196" s="686"/>
      <c r="P196" s="686"/>
      <c r="Q196" s="686"/>
      <c r="R196" s="686"/>
      <c r="S196" s="686"/>
      <c r="T196" s="686"/>
      <c r="U196" s="686"/>
      <c r="V196" s="686"/>
      <c r="W196" s="686"/>
      <c r="X196" s="686"/>
      <c r="Y196" s="686"/>
      <c r="Z196" s="686"/>
      <c r="AA196" s="686"/>
      <c r="AB196" s="687"/>
      <c r="AD196" s="12"/>
      <c r="AE196" s="640"/>
      <c r="AF196" s="641"/>
      <c r="AG196" s="641"/>
      <c r="AH196" s="641"/>
      <c r="AI196" s="641"/>
      <c r="AJ196" s="641"/>
      <c r="AK196" s="642"/>
      <c r="AL196" s="646"/>
      <c r="AM196" s="647"/>
      <c r="AN196" s="647"/>
      <c r="AO196" s="647"/>
      <c r="AP196" s="647"/>
      <c r="AQ196" s="648"/>
      <c r="AR196" s="12"/>
      <c r="AS196" s="110"/>
      <c r="AT196" s="277"/>
      <c r="AU196" s="246"/>
      <c r="AV196" s="247"/>
      <c r="AW196" s="238" t="s">
        <v>293</v>
      </c>
      <c r="AX196" s="238"/>
      <c r="AY196" s="238"/>
      <c r="AZ196" s="238"/>
      <c r="BA196" s="239" t="s">
        <v>250</v>
      </c>
      <c r="BB196" s="247"/>
      <c r="BC196" s="247"/>
      <c r="BD196" s="247"/>
      <c r="BE196" s="247"/>
      <c r="BF196" s="247"/>
      <c r="BG196" s="240"/>
    </row>
    <row r="197" spans="1:59" ht="25.5" hidden="1" customHeight="1">
      <c r="A197" s="116"/>
      <c r="B197" s="12"/>
      <c r="C197" s="126" t="s">
        <v>289</v>
      </c>
      <c r="D197" s="634" t="s">
        <v>290</v>
      </c>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5"/>
      <c r="AD197" s="12"/>
      <c r="AE197" s="209" t="s">
        <v>274</v>
      </c>
      <c r="AF197" s="12"/>
      <c r="AG197" s="12"/>
      <c r="AH197" s="12"/>
      <c r="AI197" s="12"/>
      <c r="AJ197" s="12"/>
      <c r="AK197" s="12"/>
      <c r="AL197" s="12"/>
      <c r="AM197" s="12"/>
      <c r="AN197" s="12"/>
      <c r="AO197" s="12"/>
      <c r="AP197" s="12"/>
      <c r="AQ197" s="12"/>
      <c r="AR197" s="12"/>
      <c r="AS197" s="110"/>
      <c r="AT197" s="277"/>
    </row>
    <row r="198" spans="1:59" ht="25.5" hidden="1" customHeight="1">
      <c r="A198" s="116"/>
      <c r="B198" s="12"/>
      <c r="C198" s="316"/>
      <c r="D198" s="636" t="s">
        <v>309</v>
      </c>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7"/>
      <c r="AD198" s="12"/>
      <c r="AE198" s="595" t="s">
        <v>166</v>
      </c>
      <c r="AF198" s="638"/>
      <c r="AG198" s="638"/>
      <c r="AH198" s="638"/>
      <c r="AI198" s="638"/>
      <c r="AJ198" s="638"/>
      <c r="AK198" s="639"/>
      <c r="AL198" s="643">
        <f>'様式第３－２号(テナント等映画館) '!AL200</f>
        <v>0</v>
      </c>
      <c r="AM198" s="644"/>
      <c r="AN198" s="644"/>
      <c r="AO198" s="644"/>
      <c r="AP198" s="644"/>
      <c r="AQ198" s="645"/>
      <c r="AR198" s="12"/>
      <c r="AS198" s="110"/>
      <c r="AT198" s="277"/>
    </row>
    <row r="199" spans="1:59" ht="25.5" hidden="1" customHeight="1">
      <c r="A199" s="116"/>
      <c r="B199" s="12"/>
      <c r="C199" s="316"/>
      <c r="D199" s="636"/>
      <c r="E199" s="636"/>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7"/>
      <c r="AD199" s="12"/>
      <c r="AE199" s="640"/>
      <c r="AF199" s="641"/>
      <c r="AG199" s="641"/>
      <c r="AH199" s="641"/>
      <c r="AI199" s="641"/>
      <c r="AJ199" s="641"/>
      <c r="AK199" s="642"/>
      <c r="AL199" s="646"/>
      <c r="AM199" s="647"/>
      <c r="AN199" s="647"/>
      <c r="AO199" s="647"/>
      <c r="AP199" s="647"/>
      <c r="AQ199" s="648"/>
      <c r="AR199" s="12"/>
      <c r="AS199" s="110"/>
      <c r="AT199" s="277"/>
    </row>
    <row r="200" spans="1:59" ht="25.5" hidden="1" customHeight="1">
      <c r="A200" s="116"/>
      <c r="B200" s="12"/>
      <c r="C200" s="649" t="s">
        <v>126</v>
      </c>
      <c r="D200" s="650"/>
      <c r="E200" s="651" t="s">
        <v>305</v>
      </c>
      <c r="F200" s="651"/>
      <c r="G200" s="651"/>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D200" s="12"/>
      <c r="AE200" s="12"/>
      <c r="AF200" s="12"/>
      <c r="AG200" s="12"/>
      <c r="AH200" s="12"/>
      <c r="AI200" s="12"/>
      <c r="AJ200" s="12"/>
      <c r="AK200" s="128" t="s">
        <v>159</v>
      </c>
      <c r="AL200" s="12"/>
      <c r="AM200" s="108"/>
      <c r="AN200" s="108"/>
      <c r="AO200" s="108"/>
      <c r="AP200" s="12"/>
      <c r="AQ200" s="12"/>
      <c r="AR200" s="12"/>
      <c r="AS200" s="110"/>
    </row>
    <row r="201" spans="1:59" ht="25.5" hidden="1" customHeight="1">
      <c r="A201" s="129"/>
      <c r="B201" s="130"/>
      <c r="C201" s="130"/>
      <c r="D201" s="130"/>
      <c r="E201" s="130"/>
      <c r="F201" s="131"/>
      <c r="G201" s="130"/>
      <c r="H201" s="130"/>
      <c r="I201" s="130"/>
      <c r="J201" s="130"/>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c r="AL201" s="132"/>
      <c r="AM201" s="134"/>
      <c r="AN201" s="134"/>
      <c r="AO201" s="134"/>
      <c r="AP201" s="132"/>
      <c r="AQ201" s="132"/>
      <c r="AR201" s="132"/>
      <c r="AS201" s="135"/>
    </row>
    <row r="202" spans="1:59" ht="17.25" hidden="1" customHeight="1">
      <c r="A202" s="112"/>
      <c r="B202" s="112"/>
      <c r="C202" s="112"/>
      <c r="D202" s="112"/>
      <c r="E202" s="112"/>
      <c r="F202" s="118"/>
      <c r="G202" s="112"/>
      <c r="H202" s="112"/>
      <c r="I202" s="112"/>
      <c r="J202" s="1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8"/>
      <c r="AL202" s="12"/>
      <c r="AM202" s="108"/>
      <c r="AN202" s="108"/>
      <c r="AO202" s="108"/>
      <c r="AP202" s="12"/>
      <c r="AQ202" s="12"/>
      <c r="AR202" s="12"/>
      <c r="AS202" s="12"/>
    </row>
    <row r="203" spans="1:59" ht="17.25" hidden="1" customHeight="1">
      <c r="A203" s="112"/>
      <c r="B203" s="112"/>
      <c r="C203" s="112"/>
      <c r="D203" s="112"/>
      <c r="E203" s="112"/>
      <c r="F203" s="118"/>
      <c r="G203" s="112"/>
      <c r="H203" s="112"/>
      <c r="I203" s="112"/>
      <c r="J203" s="112"/>
      <c r="AK203" s="136"/>
      <c r="AM203" s="92"/>
      <c r="AN203" s="92"/>
      <c r="AO203" s="92"/>
      <c r="AU203" s="12"/>
    </row>
    <row r="204" spans="1:59" ht="25.5" hidden="1" customHeight="1">
      <c r="A204" s="799" t="s">
        <v>225</v>
      </c>
      <c r="B204" s="800"/>
      <c r="C204" s="800"/>
      <c r="D204" s="800"/>
      <c r="E204" s="800"/>
      <c r="F204" s="800"/>
      <c r="G204" s="800"/>
      <c r="H204" s="800"/>
      <c r="I204" s="801"/>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U204" s="167" t="s">
        <v>112</v>
      </c>
      <c r="AV204" s="168"/>
      <c r="AW204" s="168"/>
      <c r="AX204" s="168"/>
      <c r="AY204" s="168"/>
      <c r="AZ204" s="169"/>
      <c r="BA204" s="168"/>
      <c r="BB204" s="168"/>
      <c r="BC204" s="169"/>
      <c r="BD204" s="168"/>
      <c r="BE204" s="168"/>
      <c r="BF204" s="169"/>
      <c r="BG204" s="170"/>
    </row>
    <row r="205" spans="1:59" ht="17.25" hidden="1" customHeight="1">
      <c r="A205" s="802"/>
      <c r="B205" s="803"/>
      <c r="C205" s="803"/>
      <c r="D205" s="803"/>
      <c r="E205" s="803"/>
      <c r="F205" s="803"/>
      <c r="G205" s="803"/>
      <c r="H205" s="803"/>
      <c r="I205" s="804"/>
      <c r="J205" s="101"/>
      <c r="K205" s="101"/>
      <c r="L205" s="101"/>
      <c r="M205" s="101"/>
      <c r="N205" s="101"/>
      <c r="O205" s="101"/>
      <c r="P205" s="101"/>
      <c r="Q205" s="101"/>
      <c r="R205" s="101"/>
      <c r="S205" s="101"/>
      <c r="T205" s="101"/>
      <c r="U205" s="101"/>
      <c r="V205" s="101"/>
      <c r="W205" s="101"/>
      <c r="X205" s="102"/>
      <c r="Y205" s="102"/>
      <c r="Z205" s="102"/>
      <c r="AA205" s="102"/>
      <c r="AB205" s="102"/>
      <c r="AC205" s="102"/>
      <c r="AD205" s="102"/>
      <c r="AE205" s="103"/>
      <c r="AF205" s="102"/>
      <c r="AG205" s="102"/>
      <c r="AH205" s="102"/>
      <c r="AI205" s="102"/>
      <c r="AJ205" s="102"/>
      <c r="AK205" s="102"/>
      <c r="AL205" s="102"/>
      <c r="AM205" s="102"/>
      <c r="AN205" s="102"/>
      <c r="AO205" s="102"/>
      <c r="AP205" s="104"/>
      <c r="AQ205" s="104"/>
      <c r="AR205" s="104"/>
      <c r="AS205" s="105"/>
      <c r="AU205" s="171"/>
      <c r="AV205" s="172"/>
      <c r="AW205" s="172"/>
      <c r="AX205" s="172"/>
      <c r="AY205" s="172"/>
      <c r="AZ205" s="172"/>
      <c r="BA205" s="172"/>
      <c r="BB205" s="172"/>
      <c r="BC205" s="172"/>
      <c r="BD205" s="172"/>
      <c r="BE205" s="172"/>
      <c r="BF205" s="172"/>
      <c r="BG205" s="173"/>
    </row>
    <row r="206" spans="1:59" ht="28.5" hidden="1" customHeight="1">
      <c r="A206" s="106"/>
      <c r="B206" s="107" t="s">
        <v>94</v>
      </c>
      <c r="C206" s="279"/>
      <c r="D206" s="279"/>
      <c r="E206" s="279"/>
      <c r="F206" s="12"/>
      <c r="G206" s="317"/>
      <c r="H206" s="12"/>
      <c r="I206" s="317"/>
      <c r="J206" s="317"/>
      <c r="K206" s="317"/>
      <c r="L206" s="317"/>
      <c r="M206" s="317"/>
      <c r="N206" s="317"/>
      <c r="O206" s="317"/>
      <c r="P206" s="317"/>
      <c r="Q206" s="317"/>
      <c r="R206" s="317"/>
      <c r="S206" s="317"/>
      <c r="T206" s="317"/>
      <c r="U206" s="317"/>
      <c r="V206" s="317"/>
      <c r="W206" s="317"/>
      <c r="X206" s="317"/>
      <c r="Y206" s="317"/>
      <c r="Z206" s="317"/>
      <c r="AA206" s="273"/>
      <c r="AB206" s="108"/>
      <c r="AC206" s="108"/>
      <c r="AD206" s="108"/>
      <c r="AE206" s="107" t="s">
        <v>101</v>
      </c>
      <c r="AF206" s="108"/>
      <c r="AG206" s="108"/>
      <c r="AH206" s="108"/>
      <c r="AI206" s="108"/>
      <c r="AJ206" s="108"/>
      <c r="AK206" s="108"/>
      <c r="AL206" s="108"/>
      <c r="AM206" s="108"/>
      <c r="AN206" s="108"/>
      <c r="AO206" s="108"/>
      <c r="AP206" s="108"/>
      <c r="AQ206" s="108"/>
      <c r="AR206" s="108"/>
      <c r="AS206" s="109"/>
      <c r="AT206" s="12"/>
      <c r="AU206" s="171"/>
      <c r="AV206" s="172" t="s">
        <v>114</v>
      </c>
      <c r="AW206" s="172"/>
      <c r="AX206" s="172"/>
      <c r="AY206" s="172" t="s">
        <v>18</v>
      </c>
      <c r="AZ206" s="172"/>
      <c r="BA206" s="172"/>
      <c r="BB206" s="172"/>
      <c r="BC206" s="172"/>
      <c r="BD206" s="172"/>
      <c r="BE206" s="172"/>
      <c r="BF206" s="172"/>
      <c r="BG206" s="173"/>
    </row>
    <row r="207" spans="1:59" ht="25.5" hidden="1" customHeight="1">
      <c r="A207" s="106"/>
      <c r="B207" s="595" t="s">
        <v>99</v>
      </c>
      <c r="C207" s="638"/>
      <c r="D207" s="638"/>
      <c r="E207" s="639"/>
      <c r="F207" s="688" t="s">
        <v>97</v>
      </c>
      <c r="G207" s="688"/>
      <c r="H207" s="653"/>
      <c r="I207" s="653"/>
      <c r="J207" s="655" t="s">
        <v>40</v>
      </c>
      <c r="K207" s="655"/>
      <c r="L207" s="653"/>
      <c r="M207" s="653"/>
      <c r="N207" s="655" t="s">
        <v>41</v>
      </c>
      <c r="O207" s="656"/>
      <c r="P207" s="659" t="s">
        <v>42</v>
      </c>
      <c r="Q207" s="656"/>
      <c r="R207" s="661" t="s">
        <v>98</v>
      </c>
      <c r="S207" s="661"/>
      <c r="T207" s="653"/>
      <c r="U207" s="653"/>
      <c r="V207" s="655" t="s">
        <v>40</v>
      </c>
      <c r="W207" s="655"/>
      <c r="X207" s="653"/>
      <c r="Y207" s="653"/>
      <c r="Z207" s="655" t="s">
        <v>41</v>
      </c>
      <c r="AA207" s="656"/>
      <c r="AB207" s="12"/>
      <c r="AC207" s="12"/>
      <c r="AD207" s="12"/>
      <c r="AE207" s="595" t="s">
        <v>164</v>
      </c>
      <c r="AF207" s="587"/>
      <c r="AG207" s="587"/>
      <c r="AH207" s="587"/>
      <c r="AI207" s="588"/>
      <c r="AJ207" s="665">
        <f>ROUNDDOWN(AY207/60,0)</f>
        <v>0</v>
      </c>
      <c r="AK207" s="665"/>
      <c r="AL207" s="795" t="s">
        <v>88</v>
      </c>
      <c r="AM207" s="795"/>
      <c r="AN207" s="665">
        <f>AY207-AJ207*60</f>
        <v>0</v>
      </c>
      <c r="AO207" s="665"/>
      <c r="AP207" s="655" t="s">
        <v>41</v>
      </c>
      <c r="AQ207" s="656"/>
      <c r="AR207" s="108"/>
      <c r="AS207" s="110"/>
      <c r="AT207" s="699"/>
      <c r="AU207" s="694" t="s">
        <v>45</v>
      </c>
      <c r="AV207" s="695">
        <f>T207*60+X207</f>
        <v>0</v>
      </c>
      <c r="AW207" s="172"/>
      <c r="AX207" s="689" t="s">
        <v>247</v>
      </c>
      <c r="AY207" s="695">
        <f>(T207*60+X207)-(H207*60+L207)</f>
        <v>0</v>
      </c>
      <c r="AZ207" s="172"/>
      <c r="BA207" s="172"/>
      <c r="BB207" s="172"/>
      <c r="BC207" s="172"/>
      <c r="BD207" s="172"/>
      <c r="BE207" s="172"/>
      <c r="BF207" s="172"/>
      <c r="BG207" s="173"/>
    </row>
    <row r="208" spans="1:59" ht="25.5" hidden="1" customHeight="1">
      <c r="A208" s="106"/>
      <c r="B208" s="640"/>
      <c r="C208" s="641"/>
      <c r="D208" s="641"/>
      <c r="E208" s="642"/>
      <c r="F208" s="688"/>
      <c r="G208" s="688"/>
      <c r="H208" s="654"/>
      <c r="I208" s="654"/>
      <c r="J208" s="657"/>
      <c r="K208" s="657"/>
      <c r="L208" s="654"/>
      <c r="M208" s="654"/>
      <c r="N208" s="657"/>
      <c r="O208" s="658"/>
      <c r="P208" s="660"/>
      <c r="Q208" s="658"/>
      <c r="R208" s="662"/>
      <c r="S208" s="662"/>
      <c r="T208" s="654"/>
      <c r="U208" s="654"/>
      <c r="V208" s="657"/>
      <c r="W208" s="657"/>
      <c r="X208" s="654"/>
      <c r="Y208" s="654"/>
      <c r="Z208" s="657"/>
      <c r="AA208" s="658"/>
      <c r="AB208" s="12"/>
      <c r="AC208" s="12"/>
      <c r="AD208" s="12"/>
      <c r="AE208" s="599"/>
      <c r="AF208" s="593"/>
      <c r="AG208" s="593"/>
      <c r="AH208" s="593"/>
      <c r="AI208" s="594"/>
      <c r="AJ208" s="666"/>
      <c r="AK208" s="666"/>
      <c r="AL208" s="796"/>
      <c r="AM208" s="796"/>
      <c r="AN208" s="666"/>
      <c r="AO208" s="666"/>
      <c r="AP208" s="657"/>
      <c r="AQ208" s="658"/>
      <c r="AR208" s="108"/>
      <c r="AS208" s="110"/>
      <c r="AT208" s="699"/>
      <c r="AU208" s="694"/>
      <c r="AV208" s="696"/>
      <c r="AW208" s="172"/>
      <c r="AX208" s="689"/>
      <c r="AY208" s="696"/>
      <c r="AZ208" s="172"/>
      <c r="BA208" s="172"/>
      <c r="BB208" s="172"/>
      <c r="BC208" s="172"/>
      <c r="BD208" s="172"/>
      <c r="BE208" s="172"/>
      <c r="BF208" s="172"/>
      <c r="BG208" s="173"/>
    </row>
    <row r="209" spans="1:59" ht="25.5" hidden="1" customHeight="1" thickBot="1">
      <c r="A209" s="106"/>
      <c r="B209" s="111"/>
      <c r="C209" s="111"/>
      <c r="D209" s="111"/>
      <c r="E209" s="111"/>
      <c r="F209" s="112"/>
      <c r="G209" s="112"/>
      <c r="H209" s="276"/>
      <c r="I209" s="112"/>
      <c r="J209" s="112"/>
      <c r="K209" s="112"/>
      <c r="L209" s="112"/>
      <c r="M209" s="112"/>
      <c r="N209" s="112"/>
      <c r="O209" s="112"/>
      <c r="P209" s="112"/>
      <c r="Q209" s="112"/>
      <c r="R209" s="112"/>
      <c r="S209" s="112"/>
      <c r="T209" s="112"/>
      <c r="U209" s="112"/>
      <c r="V209" s="112"/>
      <c r="W209" s="112"/>
      <c r="X209" s="108"/>
      <c r="Y209" s="108"/>
      <c r="Z209" s="317"/>
      <c r="AA209" s="273"/>
      <c r="AB209" s="108"/>
      <c r="AC209" s="108"/>
      <c r="AD209" s="108"/>
      <c r="AE209" s="108"/>
      <c r="AF209" s="108"/>
      <c r="AG209" s="108"/>
      <c r="AH209" s="108"/>
      <c r="AI209" s="108"/>
      <c r="AJ209" s="218"/>
      <c r="AK209" s="108"/>
      <c r="AL209" s="108"/>
      <c r="AM209" s="108"/>
      <c r="AN209" s="108"/>
      <c r="AO209" s="108"/>
      <c r="AP209" s="108"/>
      <c r="AQ209" s="108"/>
      <c r="AR209" s="108"/>
      <c r="AS209" s="110"/>
      <c r="AU209" s="171"/>
      <c r="AV209" s="176"/>
      <c r="AW209" s="176"/>
      <c r="AX209" s="176"/>
      <c r="AY209" s="176"/>
      <c r="AZ209" s="176"/>
      <c r="BA209" s="176"/>
      <c r="BB209" s="176"/>
      <c r="BC209" s="176"/>
      <c r="BD209" s="176"/>
      <c r="BE209" s="176"/>
      <c r="BF209" s="176"/>
      <c r="BG209" s="177"/>
    </row>
    <row r="210" spans="1:59" s="12" customFormat="1" ht="25.5" hidden="1" customHeight="1">
      <c r="A210" s="106"/>
      <c r="B210" s="114" t="s">
        <v>245</v>
      </c>
      <c r="C210" s="279"/>
      <c r="D210" s="279"/>
      <c r="E210" s="279"/>
      <c r="F210" s="317"/>
      <c r="G210" s="317"/>
      <c r="H210" s="317"/>
      <c r="I210" s="317"/>
      <c r="J210" s="317"/>
      <c r="K210" s="317"/>
      <c r="L210" s="317"/>
      <c r="M210" s="317"/>
      <c r="N210" s="317"/>
      <c r="O210" s="317"/>
      <c r="P210" s="317"/>
      <c r="Q210" s="317"/>
      <c r="R210" s="317"/>
      <c r="S210" s="317"/>
      <c r="T210" s="317"/>
      <c r="U210" s="317"/>
      <c r="V210" s="317"/>
      <c r="W210" s="273"/>
      <c r="X210" s="108"/>
      <c r="Y210" s="108"/>
      <c r="Z210" s="317"/>
      <c r="AA210" s="273"/>
      <c r="AB210" s="108"/>
      <c r="AC210" s="108"/>
      <c r="AD210" s="108"/>
      <c r="AE210" s="107" t="s">
        <v>100</v>
      </c>
      <c r="AF210" s="108"/>
      <c r="AG210" s="108"/>
      <c r="AH210" s="108"/>
      <c r="AI210" s="108"/>
      <c r="AJ210" s="108"/>
      <c r="AK210" s="108"/>
      <c r="AL210" s="108"/>
      <c r="AM210" s="108"/>
      <c r="AN210" s="108"/>
      <c r="AO210" s="108"/>
      <c r="AP210" s="108"/>
      <c r="AQ210" s="108"/>
      <c r="AR210" s="108"/>
      <c r="AS210" s="110"/>
      <c r="AU210" s="674" t="s">
        <v>272</v>
      </c>
      <c r="AV210" s="169" t="s">
        <v>220</v>
      </c>
      <c r="AW210" s="169"/>
      <c r="AX210" s="169"/>
      <c r="AY210" s="169" t="s">
        <v>291</v>
      </c>
      <c r="AZ210" s="169"/>
      <c r="BA210" s="167"/>
      <c r="BB210" s="225" t="s">
        <v>139</v>
      </c>
      <c r="BC210" s="169"/>
      <c r="BD210" s="169"/>
      <c r="BE210" s="169"/>
      <c r="BF210" s="169"/>
      <c r="BG210" s="175"/>
    </row>
    <row r="211" spans="1:59" s="8" customFormat="1" ht="25.5" hidden="1" customHeight="1" thickBot="1">
      <c r="A211" s="221"/>
      <c r="B211" s="209" t="s">
        <v>254</v>
      </c>
      <c r="C211" s="209"/>
      <c r="D211" s="209"/>
      <c r="E211" s="209"/>
      <c r="F211" s="209"/>
      <c r="G211" s="209"/>
      <c r="H211" s="209"/>
      <c r="I211" s="209"/>
      <c r="J211" s="209"/>
      <c r="K211" s="209"/>
      <c r="L211" s="209"/>
      <c r="M211" s="209"/>
      <c r="N211" s="209"/>
      <c r="O211" s="211"/>
      <c r="P211" s="209"/>
      <c r="Q211" s="209"/>
      <c r="R211" s="209"/>
      <c r="S211" s="209"/>
      <c r="T211" s="209"/>
      <c r="U211" s="222"/>
      <c r="V211" s="209"/>
      <c r="W211" s="209"/>
      <c r="X211" s="223"/>
      <c r="Y211" s="223"/>
      <c r="Z211" s="317"/>
      <c r="AA211" s="273"/>
      <c r="AB211" s="223"/>
      <c r="AC211" s="223"/>
      <c r="AD211" s="223"/>
      <c r="AE211" s="209" t="s">
        <v>254</v>
      </c>
      <c r="AF211" s="211"/>
      <c r="AG211" s="210"/>
      <c r="AH211" s="210"/>
      <c r="AI211" s="210"/>
      <c r="AJ211" s="210"/>
      <c r="AK211" s="210"/>
      <c r="AL211" s="210"/>
      <c r="AM211" s="210"/>
      <c r="AN211" s="223"/>
      <c r="AO211" s="223"/>
      <c r="AP211" s="223"/>
      <c r="AQ211" s="137"/>
      <c r="AR211" s="223"/>
      <c r="AS211" s="224"/>
      <c r="AU211" s="675"/>
      <c r="AV211" s="172" t="s">
        <v>140</v>
      </c>
      <c r="AW211" s="174"/>
      <c r="AX211" s="172"/>
      <c r="AY211" s="228" t="s">
        <v>249</v>
      </c>
      <c r="AZ211" s="174"/>
      <c r="BA211" s="243"/>
      <c r="BB211" s="226" t="s">
        <v>221</v>
      </c>
      <c r="BC211" s="174"/>
      <c r="BD211" s="172"/>
      <c r="BE211" s="172" t="s">
        <v>96</v>
      </c>
      <c r="BF211" s="172"/>
      <c r="BG211" s="173"/>
    </row>
    <row r="212" spans="1:59" ht="25.5" hidden="1" customHeight="1">
      <c r="A212" s="106"/>
      <c r="B212" s="595" t="s">
        <v>109</v>
      </c>
      <c r="C212" s="638"/>
      <c r="D212" s="638"/>
      <c r="E212" s="639"/>
      <c r="F212" s="688" t="s">
        <v>97</v>
      </c>
      <c r="G212" s="688"/>
      <c r="H212" s="663"/>
      <c r="I212" s="653"/>
      <c r="J212" s="655" t="s">
        <v>40</v>
      </c>
      <c r="K212" s="655"/>
      <c r="L212" s="653"/>
      <c r="M212" s="653"/>
      <c r="N212" s="655" t="s">
        <v>41</v>
      </c>
      <c r="O212" s="656"/>
      <c r="P212" s="659" t="s">
        <v>42</v>
      </c>
      <c r="Q212" s="656"/>
      <c r="R212" s="661" t="s">
        <v>98</v>
      </c>
      <c r="S212" s="661"/>
      <c r="T212" s="663"/>
      <c r="U212" s="653"/>
      <c r="V212" s="655" t="s">
        <v>40</v>
      </c>
      <c r="W212" s="655"/>
      <c r="X212" s="653"/>
      <c r="Y212" s="653"/>
      <c r="Z212" s="655" t="s">
        <v>41</v>
      </c>
      <c r="AA212" s="656"/>
      <c r="AB212" s="108"/>
      <c r="AC212" s="108"/>
      <c r="AD212" s="108"/>
      <c r="AE212" s="681" t="s">
        <v>165</v>
      </c>
      <c r="AF212" s="655"/>
      <c r="AG212" s="655"/>
      <c r="AH212" s="655"/>
      <c r="AI212" s="656"/>
      <c r="AJ212" s="682">
        <f>ROUNDDOWN(BE212/60,0)</f>
        <v>0</v>
      </c>
      <c r="AK212" s="665"/>
      <c r="AL212" s="655" t="s">
        <v>40</v>
      </c>
      <c r="AM212" s="655"/>
      <c r="AN212" s="665">
        <f>BE212-AJ212*60</f>
        <v>0</v>
      </c>
      <c r="AO212" s="665"/>
      <c r="AP212" s="655" t="s">
        <v>41</v>
      </c>
      <c r="AQ212" s="656"/>
      <c r="AR212" s="108"/>
      <c r="AS212" s="115"/>
      <c r="AU212" s="694" t="s">
        <v>137</v>
      </c>
      <c r="AV212" s="695">
        <f>T212*60+X212</f>
        <v>0</v>
      </c>
      <c r="AW212" s="697"/>
      <c r="AX212" s="689" t="s">
        <v>138</v>
      </c>
      <c r="AY212" s="695">
        <f>20*60</f>
        <v>1200</v>
      </c>
      <c r="AZ212" s="172"/>
      <c r="BA212" s="694" t="s">
        <v>46</v>
      </c>
      <c r="BB212" s="695">
        <f>IF(AV212&lt;=AY212,AY212,AV207)</f>
        <v>1200</v>
      </c>
      <c r="BC212" s="698"/>
      <c r="BD212" s="689" t="s">
        <v>248</v>
      </c>
      <c r="BE212" s="690">
        <f>IF(AV207-BB212&gt;0,AV207-BB212,0)</f>
        <v>0</v>
      </c>
      <c r="BF212" s="692" t="s">
        <v>136</v>
      </c>
      <c r="BG212" s="693"/>
    </row>
    <row r="213" spans="1:59" ht="25.5" hidden="1" customHeight="1">
      <c r="A213" s="106"/>
      <c r="B213" s="640"/>
      <c r="C213" s="641"/>
      <c r="D213" s="641"/>
      <c r="E213" s="642"/>
      <c r="F213" s="688"/>
      <c r="G213" s="688"/>
      <c r="H213" s="664"/>
      <c r="I213" s="654"/>
      <c r="J213" s="657"/>
      <c r="K213" s="657"/>
      <c r="L213" s="654"/>
      <c r="M213" s="654"/>
      <c r="N213" s="657"/>
      <c r="O213" s="658"/>
      <c r="P213" s="660"/>
      <c r="Q213" s="658"/>
      <c r="R213" s="662"/>
      <c r="S213" s="662"/>
      <c r="T213" s="664"/>
      <c r="U213" s="654"/>
      <c r="V213" s="657"/>
      <c r="W213" s="657"/>
      <c r="X213" s="654"/>
      <c r="Y213" s="654"/>
      <c r="Z213" s="657"/>
      <c r="AA213" s="658"/>
      <c r="AB213" s="12"/>
      <c r="AC213" s="12"/>
      <c r="AD213" s="12"/>
      <c r="AE213" s="660"/>
      <c r="AF213" s="657"/>
      <c r="AG213" s="657"/>
      <c r="AH213" s="657"/>
      <c r="AI213" s="658"/>
      <c r="AJ213" s="683"/>
      <c r="AK213" s="666"/>
      <c r="AL213" s="657"/>
      <c r="AM213" s="657"/>
      <c r="AN213" s="666"/>
      <c r="AO213" s="666"/>
      <c r="AP213" s="657"/>
      <c r="AQ213" s="658"/>
      <c r="AR213" s="108"/>
      <c r="AS213" s="115"/>
      <c r="AU213" s="694"/>
      <c r="AV213" s="696"/>
      <c r="AW213" s="697"/>
      <c r="AX213" s="689"/>
      <c r="AY213" s="696"/>
      <c r="AZ213" s="172"/>
      <c r="BA213" s="694"/>
      <c r="BB213" s="696"/>
      <c r="BC213" s="698"/>
      <c r="BD213" s="689"/>
      <c r="BE213" s="691"/>
      <c r="BF213" s="692"/>
      <c r="BG213" s="693"/>
    </row>
    <row r="214" spans="1:59" s="8" customFormat="1" ht="25.5" hidden="1" customHeight="1">
      <c r="A214" s="221"/>
      <c r="B214" s="209" t="s">
        <v>246</v>
      </c>
      <c r="C214" s="209"/>
      <c r="D214" s="209"/>
      <c r="E214" s="209"/>
      <c r="F214" s="209"/>
      <c r="G214" s="209"/>
      <c r="H214" s="209"/>
      <c r="I214" s="209"/>
      <c r="J214" s="209"/>
      <c r="K214" s="209"/>
      <c r="L214" s="209"/>
      <c r="M214" s="209"/>
      <c r="N214" s="209"/>
      <c r="O214" s="211"/>
      <c r="P214" s="209"/>
      <c r="Q214" s="209"/>
      <c r="R214" s="209"/>
      <c r="S214" s="209"/>
      <c r="T214" s="209"/>
      <c r="U214" s="222"/>
      <c r="V214" s="209"/>
      <c r="W214" s="209"/>
      <c r="X214" s="223"/>
      <c r="Y214" s="223"/>
      <c r="Z214" s="317"/>
      <c r="AA214" s="273"/>
      <c r="AB214" s="223"/>
      <c r="AC214" s="223"/>
      <c r="AD214" s="223"/>
      <c r="AE214" s="209" t="s">
        <v>246</v>
      </c>
      <c r="AF214" s="211"/>
      <c r="AG214" s="210"/>
      <c r="AH214" s="210"/>
      <c r="AI214" s="210"/>
      <c r="AJ214" s="210"/>
      <c r="AK214" s="210"/>
      <c r="AL214" s="210"/>
      <c r="AM214" s="210"/>
      <c r="AN214" s="223"/>
      <c r="AO214" s="223"/>
      <c r="AP214" s="223"/>
      <c r="AQ214" s="137"/>
      <c r="AR214" s="223"/>
      <c r="AS214" s="224"/>
      <c r="AU214" s="242"/>
      <c r="AV214" s="172"/>
      <c r="AW214" s="172"/>
      <c r="AX214" s="172"/>
      <c r="AY214" s="172"/>
      <c r="AZ214" s="172"/>
      <c r="BA214" s="219" t="s">
        <v>141</v>
      </c>
      <c r="BB214" s="172"/>
      <c r="BC214" s="172"/>
      <c r="BD214" s="172"/>
      <c r="BE214" s="172"/>
      <c r="BF214" s="172"/>
      <c r="BG214" s="173"/>
    </row>
    <row r="215" spans="1:59" ht="25.5" hidden="1" customHeight="1" thickBot="1">
      <c r="A215" s="106"/>
      <c r="B215" s="595" t="s">
        <v>109</v>
      </c>
      <c r="C215" s="638"/>
      <c r="D215" s="638"/>
      <c r="E215" s="639"/>
      <c r="F215" s="688" t="s">
        <v>97</v>
      </c>
      <c r="G215" s="688"/>
      <c r="H215" s="663"/>
      <c r="I215" s="653"/>
      <c r="J215" s="655" t="s">
        <v>40</v>
      </c>
      <c r="K215" s="655"/>
      <c r="L215" s="653"/>
      <c r="M215" s="653"/>
      <c r="N215" s="655" t="s">
        <v>41</v>
      </c>
      <c r="O215" s="656"/>
      <c r="P215" s="659" t="s">
        <v>42</v>
      </c>
      <c r="Q215" s="656"/>
      <c r="R215" s="661" t="s">
        <v>98</v>
      </c>
      <c r="S215" s="661"/>
      <c r="T215" s="663"/>
      <c r="U215" s="653"/>
      <c r="V215" s="655" t="s">
        <v>40</v>
      </c>
      <c r="W215" s="655"/>
      <c r="X215" s="653"/>
      <c r="Y215" s="653"/>
      <c r="Z215" s="655" t="s">
        <v>41</v>
      </c>
      <c r="AA215" s="656"/>
      <c r="AB215" s="108"/>
      <c r="AC215" s="108"/>
      <c r="AD215" s="108"/>
      <c r="AE215" s="681" t="s">
        <v>165</v>
      </c>
      <c r="AF215" s="655"/>
      <c r="AG215" s="655"/>
      <c r="AH215" s="655"/>
      <c r="AI215" s="656"/>
      <c r="AJ215" s="682">
        <f>ROUNDDOWN(BE218/60,0)</f>
        <v>0</v>
      </c>
      <c r="AK215" s="665"/>
      <c r="AL215" s="655" t="s">
        <v>40</v>
      </c>
      <c r="AM215" s="655"/>
      <c r="AN215" s="665">
        <f>BE218-AJ215*60</f>
        <v>0</v>
      </c>
      <c r="AO215" s="665"/>
      <c r="AP215" s="655" t="s">
        <v>41</v>
      </c>
      <c r="AQ215" s="656"/>
      <c r="AR215" s="108"/>
      <c r="AS215" s="115"/>
      <c r="AU215" s="171"/>
      <c r="AV215" s="244"/>
      <c r="AW215" s="176"/>
      <c r="AX215" s="176"/>
      <c r="AY215" s="176"/>
      <c r="AZ215" s="176"/>
      <c r="BA215" s="220" t="s">
        <v>258</v>
      </c>
      <c r="BB215" s="244"/>
      <c r="BC215" s="244"/>
      <c r="BD215" s="244"/>
      <c r="BE215" s="244"/>
      <c r="BF215" s="244"/>
      <c r="BG215" s="177"/>
    </row>
    <row r="216" spans="1:59" ht="25.5" hidden="1" customHeight="1">
      <c r="A216" s="106"/>
      <c r="B216" s="640"/>
      <c r="C216" s="641"/>
      <c r="D216" s="641"/>
      <c r="E216" s="642"/>
      <c r="F216" s="688"/>
      <c r="G216" s="688"/>
      <c r="H216" s="664"/>
      <c r="I216" s="654"/>
      <c r="J216" s="657"/>
      <c r="K216" s="657"/>
      <c r="L216" s="654"/>
      <c r="M216" s="654"/>
      <c r="N216" s="657"/>
      <c r="O216" s="658"/>
      <c r="P216" s="660"/>
      <c r="Q216" s="658"/>
      <c r="R216" s="662"/>
      <c r="S216" s="662"/>
      <c r="T216" s="664"/>
      <c r="U216" s="654"/>
      <c r="V216" s="657"/>
      <c r="W216" s="657"/>
      <c r="X216" s="654"/>
      <c r="Y216" s="654"/>
      <c r="Z216" s="657"/>
      <c r="AA216" s="658"/>
      <c r="AB216" s="12"/>
      <c r="AC216" s="12"/>
      <c r="AD216" s="12"/>
      <c r="AE216" s="660"/>
      <c r="AF216" s="657"/>
      <c r="AG216" s="657"/>
      <c r="AH216" s="657"/>
      <c r="AI216" s="658"/>
      <c r="AJ216" s="683"/>
      <c r="AK216" s="666"/>
      <c r="AL216" s="657"/>
      <c r="AM216" s="657"/>
      <c r="AN216" s="666"/>
      <c r="AO216" s="666"/>
      <c r="AP216" s="657"/>
      <c r="AQ216" s="658"/>
      <c r="AR216" s="108"/>
      <c r="AS216" s="115"/>
      <c r="AU216" s="674" t="s">
        <v>275</v>
      </c>
      <c r="AV216" s="232" t="s">
        <v>220</v>
      </c>
      <c r="AW216" s="232"/>
      <c r="AX216" s="232"/>
      <c r="AY216" s="169" t="s">
        <v>291</v>
      </c>
      <c r="AZ216" s="232"/>
      <c r="BA216" s="245"/>
      <c r="BB216" s="233" t="s">
        <v>139</v>
      </c>
      <c r="BC216" s="232"/>
      <c r="BD216" s="232"/>
      <c r="BE216" s="232"/>
      <c r="BF216" s="232"/>
      <c r="BG216" s="234"/>
    </row>
    <row r="217" spans="1:59" s="8" customFormat="1" ht="25.5" hidden="1" customHeight="1" thickBot="1">
      <c r="A217" s="221"/>
      <c r="B217" s="209" t="s">
        <v>274</v>
      </c>
      <c r="C217" s="209"/>
      <c r="D217" s="209"/>
      <c r="E217" s="209"/>
      <c r="F217" s="209"/>
      <c r="G217" s="209"/>
      <c r="H217" s="209"/>
      <c r="I217" s="209"/>
      <c r="J217" s="209"/>
      <c r="K217" s="209"/>
      <c r="L217" s="209"/>
      <c r="M217" s="209"/>
      <c r="N217" s="209"/>
      <c r="O217" s="211"/>
      <c r="P217" s="209"/>
      <c r="Q217" s="209"/>
      <c r="R217" s="209"/>
      <c r="S217" s="209"/>
      <c r="T217" s="209"/>
      <c r="U217" s="222"/>
      <c r="V217" s="209"/>
      <c r="W217" s="209"/>
      <c r="X217" s="223"/>
      <c r="Y217" s="223"/>
      <c r="Z217" s="317"/>
      <c r="AA217" s="273"/>
      <c r="AB217" s="223"/>
      <c r="AC217" s="223"/>
      <c r="AD217" s="223"/>
      <c r="AE217" s="209" t="s">
        <v>274</v>
      </c>
      <c r="AF217" s="211"/>
      <c r="AG217" s="210"/>
      <c r="AH217" s="210"/>
      <c r="AI217" s="210"/>
      <c r="AJ217" s="210"/>
      <c r="AK217" s="210"/>
      <c r="AL217" s="210"/>
      <c r="AM217" s="210"/>
      <c r="AN217" s="223"/>
      <c r="AO217" s="223"/>
      <c r="AP217" s="223"/>
      <c r="AQ217" s="137"/>
      <c r="AR217" s="223"/>
      <c r="AS217" s="224"/>
      <c r="AU217" s="675"/>
      <c r="AV217" s="228" t="s">
        <v>140</v>
      </c>
      <c r="AW217" s="235"/>
      <c r="AX217" s="228"/>
      <c r="AY217" s="228" t="s">
        <v>285</v>
      </c>
      <c r="AZ217" s="235"/>
      <c r="BA217" s="245"/>
      <c r="BB217" s="226" t="s">
        <v>221</v>
      </c>
      <c r="BC217" s="235"/>
      <c r="BD217" s="228"/>
      <c r="BE217" s="228" t="s">
        <v>96</v>
      </c>
      <c r="BF217" s="228"/>
      <c r="BG217" s="236"/>
    </row>
    <row r="218" spans="1:59" ht="25.5" hidden="1" customHeight="1">
      <c r="A218" s="106"/>
      <c r="B218" s="595" t="s">
        <v>109</v>
      </c>
      <c r="C218" s="638"/>
      <c r="D218" s="638"/>
      <c r="E218" s="639"/>
      <c r="F218" s="688" t="s">
        <v>97</v>
      </c>
      <c r="G218" s="688"/>
      <c r="H218" s="663"/>
      <c r="I218" s="653"/>
      <c r="J218" s="655" t="s">
        <v>40</v>
      </c>
      <c r="K218" s="655"/>
      <c r="L218" s="653"/>
      <c r="M218" s="653"/>
      <c r="N218" s="655" t="s">
        <v>41</v>
      </c>
      <c r="O218" s="656"/>
      <c r="P218" s="659" t="s">
        <v>42</v>
      </c>
      <c r="Q218" s="656"/>
      <c r="R218" s="661" t="s">
        <v>98</v>
      </c>
      <c r="S218" s="661"/>
      <c r="T218" s="663"/>
      <c r="U218" s="653"/>
      <c r="V218" s="655" t="s">
        <v>40</v>
      </c>
      <c r="W218" s="655"/>
      <c r="X218" s="653"/>
      <c r="Y218" s="653"/>
      <c r="Z218" s="655" t="s">
        <v>41</v>
      </c>
      <c r="AA218" s="656"/>
      <c r="AB218" s="108"/>
      <c r="AC218" s="108"/>
      <c r="AD218" s="108"/>
      <c r="AE218" s="681" t="s">
        <v>288</v>
      </c>
      <c r="AF218" s="655"/>
      <c r="AG218" s="655"/>
      <c r="AH218" s="655"/>
      <c r="AI218" s="656"/>
      <c r="AJ218" s="682">
        <f>ROUNDDOWN(BE224/60,0)</f>
        <v>0</v>
      </c>
      <c r="AK218" s="665"/>
      <c r="AL218" s="655" t="s">
        <v>40</v>
      </c>
      <c r="AM218" s="655"/>
      <c r="AN218" s="665">
        <f>BE224-AJ218*60</f>
        <v>0</v>
      </c>
      <c r="AO218" s="665"/>
      <c r="AP218" s="655" t="s">
        <v>41</v>
      </c>
      <c r="AQ218" s="656"/>
      <c r="AR218" s="108"/>
      <c r="AS218" s="115"/>
      <c r="AU218" s="680" t="s">
        <v>137</v>
      </c>
      <c r="AV218" s="632">
        <f>T215*60+X215</f>
        <v>0</v>
      </c>
      <c r="AW218" s="531"/>
      <c r="AX218" s="667" t="s">
        <v>138</v>
      </c>
      <c r="AY218" s="632">
        <f>IF(C227="☑",21*60,20*60)</f>
        <v>1260</v>
      </c>
      <c r="AZ218" s="228"/>
      <c r="BA218" s="680" t="s">
        <v>46</v>
      </c>
      <c r="BB218" s="632">
        <f>IF(AV218&lt;=AY218,AY218,AV207)</f>
        <v>1260</v>
      </c>
      <c r="BC218" s="537"/>
      <c r="BD218" s="667" t="s">
        <v>248</v>
      </c>
      <c r="BE218" s="668">
        <f>IF(AV207-BB218&gt;0,AV207-BB218,0)</f>
        <v>0</v>
      </c>
      <c r="BF218" s="670" t="s">
        <v>136</v>
      </c>
      <c r="BG218" s="671"/>
    </row>
    <row r="219" spans="1:59" ht="25.5" hidden="1" customHeight="1">
      <c r="A219" s="106"/>
      <c r="B219" s="640"/>
      <c r="C219" s="641"/>
      <c r="D219" s="641"/>
      <c r="E219" s="642"/>
      <c r="F219" s="688"/>
      <c r="G219" s="688"/>
      <c r="H219" s="664"/>
      <c r="I219" s="654"/>
      <c r="J219" s="657"/>
      <c r="K219" s="657"/>
      <c r="L219" s="654"/>
      <c r="M219" s="654"/>
      <c r="N219" s="657"/>
      <c r="O219" s="658"/>
      <c r="P219" s="660"/>
      <c r="Q219" s="658"/>
      <c r="R219" s="662"/>
      <c r="S219" s="662"/>
      <c r="T219" s="664"/>
      <c r="U219" s="654"/>
      <c r="V219" s="657"/>
      <c r="W219" s="657"/>
      <c r="X219" s="654"/>
      <c r="Y219" s="654"/>
      <c r="Z219" s="657"/>
      <c r="AA219" s="658"/>
      <c r="AB219" s="12"/>
      <c r="AC219" s="12"/>
      <c r="AD219" s="12"/>
      <c r="AE219" s="660"/>
      <c r="AF219" s="657"/>
      <c r="AG219" s="657"/>
      <c r="AH219" s="657"/>
      <c r="AI219" s="658"/>
      <c r="AJ219" s="683"/>
      <c r="AK219" s="666"/>
      <c r="AL219" s="657"/>
      <c r="AM219" s="657"/>
      <c r="AN219" s="666"/>
      <c r="AO219" s="666"/>
      <c r="AP219" s="657"/>
      <c r="AQ219" s="658"/>
      <c r="AR219" s="108"/>
      <c r="AS219" s="115"/>
      <c r="AU219" s="680"/>
      <c r="AV219" s="633"/>
      <c r="AW219" s="531"/>
      <c r="AX219" s="667"/>
      <c r="AY219" s="633"/>
      <c r="AZ219" s="228"/>
      <c r="BA219" s="680"/>
      <c r="BB219" s="633"/>
      <c r="BC219" s="537"/>
      <c r="BD219" s="667"/>
      <c r="BE219" s="669"/>
      <c r="BF219" s="670"/>
      <c r="BG219" s="671"/>
    </row>
    <row r="220" spans="1:59" ht="25.5" hidden="1" customHeight="1">
      <c r="A220" s="116"/>
      <c r="B220" s="111"/>
      <c r="C220" s="111"/>
      <c r="D220" s="111"/>
      <c r="E220" s="111"/>
      <c r="F220" s="12"/>
      <c r="G220" s="111"/>
      <c r="H220" s="276"/>
      <c r="I220" s="111"/>
      <c r="J220" s="111"/>
      <c r="K220" s="111"/>
      <c r="L220" s="111"/>
      <c r="M220" s="111"/>
      <c r="N220" s="111"/>
      <c r="O220" s="111"/>
      <c r="P220" s="117"/>
      <c r="Q220" s="111"/>
      <c r="R220" s="111"/>
      <c r="S220" s="111"/>
      <c r="T220" s="111"/>
      <c r="U220" s="111"/>
      <c r="V220" s="111"/>
      <c r="W220" s="111"/>
      <c r="X220" s="108"/>
      <c r="Y220" s="108"/>
      <c r="Z220" s="317"/>
      <c r="AA220" s="12"/>
      <c r="AB220" s="12"/>
      <c r="AC220" s="12"/>
      <c r="AD220" s="12"/>
      <c r="AE220" s="12"/>
      <c r="AF220" s="12"/>
      <c r="AG220" s="12"/>
      <c r="AH220" s="12"/>
      <c r="AI220" s="12"/>
      <c r="AJ220" s="218"/>
      <c r="AK220" s="12"/>
      <c r="AL220" s="12"/>
      <c r="AM220" s="12"/>
      <c r="AN220" s="12"/>
      <c r="AO220" s="12"/>
      <c r="AP220" s="12"/>
      <c r="AQ220" s="12"/>
      <c r="AR220" s="12"/>
      <c r="AS220" s="110"/>
      <c r="AU220" s="243"/>
      <c r="AV220" s="228"/>
      <c r="AW220" s="228"/>
      <c r="AX220" s="228"/>
      <c r="AY220" s="228"/>
      <c r="AZ220" s="228"/>
      <c r="BA220" s="237" t="s">
        <v>141</v>
      </c>
      <c r="BB220" s="228"/>
      <c r="BC220" s="228"/>
      <c r="BD220" s="228"/>
      <c r="BE220" s="228"/>
      <c r="BF220" s="228"/>
      <c r="BG220" s="236"/>
    </row>
    <row r="221" spans="1:59" ht="25.5" hidden="1" customHeight="1" thickBot="1">
      <c r="A221" s="116"/>
      <c r="B221" s="12"/>
      <c r="C221" s="119" t="s">
        <v>261</v>
      </c>
      <c r="D221" s="120"/>
      <c r="E221" s="120"/>
      <c r="F221" s="121"/>
      <c r="G221" s="120"/>
      <c r="H221" s="120"/>
      <c r="I221" s="120"/>
      <c r="J221" s="120"/>
      <c r="K221" s="120"/>
      <c r="L221" s="120"/>
      <c r="M221" s="120"/>
      <c r="N221" s="120"/>
      <c r="O221" s="120"/>
      <c r="P221" s="122"/>
      <c r="Q221" s="120"/>
      <c r="R221" s="120"/>
      <c r="S221" s="120"/>
      <c r="T221" s="120"/>
      <c r="U221" s="120"/>
      <c r="V221" s="120"/>
      <c r="W221" s="120"/>
      <c r="X221" s="123"/>
      <c r="Y221" s="123"/>
      <c r="Z221" s="123"/>
      <c r="AA221" s="121"/>
      <c r="AB221" s="124"/>
      <c r="AD221" s="12"/>
      <c r="AE221" s="107" t="s">
        <v>102</v>
      </c>
      <c r="AF221" s="12"/>
      <c r="AG221" s="12"/>
      <c r="AH221" s="12"/>
      <c r="AI221" s="12"/>
      <c r="AJ221" s="12"/>
      <c r="AK221" s="12"/>
      <c r="AL221" s="12"/>
      <c r="AM221" s="12"/>
      <c r="AN221" s="12"/>
      <c r="AO221" s="12"/>
      <c r="AP221" s="12"/>
      <c r="AQ221" s="12"/>
      <c r="AR221" s="12"/>
      <c r="AS221" s="110"/>
      <c r="AU221" s="246"/>
      <c r="AV221" s="247"/>
      <c r="AW221" s="238"/>
      <c r="AX221" s="238"/>
      <c r="AY221" s="238"/>
      <c r="AZ221" s="238"/>
      <c r="BA221" s="239" t="s">
        <v>250</v>
      </c>
      <c r="BB221" s="247"/>
      <c r="BC221" s="247"/>
      <c r="BD221" s="247"/>
      <c r="BE221" s="247"/>
      <c r="BF221" s="247"/>
      <c r="BG221" s="240"/>
    </row>
    <row r="222" spans="1:59" ht="25.5" hidden="1" customHeight="1">
      <c r="A222" s="116"/>
      <c r="B222" s="12"/>
      <c r="C222" s="125" t="s">
        <v>223</v>
      </c>
      <c r="D222" s="672" t="s">
        <v>152</v>
      </c>
      <c r="E222" s="672"/>
      <c r="F222" s="672"/>
      <c r="G222" s="672"/>
      <c r="H222" s="672"/>
      <c r="I222" s="672"/>
      <c r="J222" s="672"/>
      <c r="K222" s="672"/>
      <c r="L222" s="672"/>
      <c r="M222" s="672"/>
      <c r="N222" s="672"/>
      <c r="O222" s="672"/>
      <c r="P222" s="672"/>
      <c r="Q222" s="672"/>
      <c r="R222" s="672"/>
      <c r="S222" s="672"/>
      <c r="T222" s="672"/>
      <c r="U222" s="672"/>
      <c r="V222" s="672"/>
      <c r="W222" s="672"/>
      <c r="X222" s="672"/>
      <c r="Y222" s="672"/>
      <c r="Z222" s="672"/>
      <c r="AA222" s="672"/>
      <c r="AB222" s="673"/>
      <c r="AD222" s="12"/>
      <c r="AE222" s="209" t="s">
        <v>254</v>
      </c>
      <c r="AF222" s="12"/>
      <c r="AG222" s="12"/>
      <c r="AH222" s="12"/>
      <c r="AI222" s="12"/>
      <c r="AJ222" s="12"/>
      <c r="AK222" s="12"/>
      <c r="AL222" s="12"/>
      <c r="AM222" s="12"/>
      <c r="AN222" s="12"/>
      <c r="AO222" s="12"/>
      <c r="AP222" s="12"/>
      <c r="AQ222" s="12"/>
      <c r="AR222" s="12"/>
      <c r="AS222" s="110"/>
      <c r="AU222" s="674" t="s">
        <v>273</v>
      </c>
      <c r="AV222" s="232" t="s">
        <v>220</v>
      </c>
      <c r="AW222" s="232"/>
      <c r="AX222" s="232"/>
      <c r="AY222" s="169" t="s">
        <v>291</v>
      </c>
      <c r="AZ222" s="232"/>
      <c r="BA222" s="245"/>
      <c r="BB222" s="233" t="s">
        <v>139</v>
      </c>
      <c r="BC222" s="232"/>
      <c r="BD222" s="232"/>
      <c r="BE222" s="232"/>
      <c r="BF222" s="232"/>
      <c r="BG222" s="234"/>
    </row>
    <row r="223" spans="1:59" s="77" customFormat="1" ht="25.5" hidden="1" customHeight="1" thickBot="1">
      <c r="A223" s="116"/>
      <c r="B223" s="12"/>
      <c r="C223" s="126" t="s">
        <v>224</v>
      </c>
      <c r="D223" s="676" t="s">
        <v>286</v>
      </c>
      <c r="E223" s="676"/>
      <c r="F223" s="676"/>
      <c r="G223" s="676"/>
      <c r="H223" s="676"/>
      <c r="I223" s="676"/>
      <c r="J223" s="676"/>
      <c r="K223" s="676"/>
      <c r="L223" s="676"/>
      <c r="M223" s="676"/>
      <c r="N223" s="676"/>
      <c r="O223" s="676"/>
      <c r="P223" s="676"/>
      <c r="Q223" s="676"/>
      <c r="R223" s="676"/>
      <c r="S223" s="676"/>
      <c r="T223" s="676"/>
      <c r="U223" s="676"/>
      <c r="V223" s="676"/>
      <c r="W223" s="676"/>
      <c r="X223" s="676"/>
      <c r="Y223" s="676"/>
      <c r="Z223" s="676"/>
      <c r="AA223" s="676"/>
      <c r="AB223" s="677"/>
      <c r="AC223" s="1"/>
      <c r="AD223" s="12"/>
      <c r="AE223" s="595" t="s">
        <v>166</v>
      </c>
      <c r="AF223" s="638"/>
      <c r="AG223" s="638"/>
      <c r="AH223" s="638"/>
      <c r="AI223" s="638"/>
      <c r="AJ223" s="638"/>
      <c r="AK223" s="639"/>
      <c r="AL223" s="643">
        <f>'様式第３－２号(テナント等映画館) '!AL225</f>
        <v>0</v>
      </c>
      <c r="AM223" s="644"/>
      <c r="AN223" s="644"/>
      <c r="AO223" s="644"/>
      <c r="AP223" s="644"/>
      <c r="AQ223" s="645"/>
      <c r="AR223" s="12"/>
      <c r="AS223" s="110"/>
      <c r="AU223" s="675"/>
      <c r="AV223" s="228" t="s">
        <v>140</v>
      </c>
      <c r="AW223" s="235"/>
      <c r="AX223" s="228"/>
      <c r="AY223" s="228" t="s">
        <v>276</v>
      </c>
      <c r="AZ223" s="235"/>
      <c r="BA223" s="245"/>
      <c r="BB223" s="226" t="s">
        <v>221</v>
      </c>
      <c r="BC223" s="235"/>
      <c r="BD223" s="228"/>
      <c r="BE223" s="228" t="s">
        <v>96</v>
      </c>
      <c r="BF223" s="228"/>
      <c r="BG223" s="236"/>
    </row>
    <row r="224" spans="1:59" ht="25.5" hidden="1" customHeight="1">
      <c r="A224" s="116"/>
      <c r="B224" s="12"/>
      <c r="C224" s="127"/>
      <c r="D224" s="678" t="s">
        <v>287</v>
      </c>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9"/>
      <c r="AD224" s="12"/>
      <c r="AE224" s="640"/>
      <c r="AF224" s="641"/>
      <c r="AG224" s="641"/>
      <c r="AH224" s="641"/>
      <c r="AI224" s="641"/>
      <c r="AJ224" s="641"/>
      <c r="AK224" s="642"/>
      <c r="AL224" s="646"/>
      <c r="AM224" s="647"/>
      <c r="AN224" s="647"/>
      <c r="AO224" s="647"/>
      <c r="AP224" s="647"/>
      <c r="AQ224" s="648"/>
      <c r="AR224" s="12"/>
      <c r="AS224" s="110"/>
      <c r="AT224" s="277"/>
      <c r="AU224" s="680" t="s">
        <v>137</v>
      </c>
      <c r="AV224" s="632">
        <f>T218*60+X218</f>
        <v>0</v>
      </c>
      <c r="AW224" s="531"/>
      <c r="AX224" s="667" t="s">
        <v>138</v>
      </c>
      <c r="AY224" s="632">
        <f>IF(C231="☑",21*60,AV207)</f>
        <v>1260</v>
      </c>
      <c r="AZ224" s="228"/>
      <c r="BA224" s="680" t="s">
        <v>46</v>
      </c>
      <c r="BB224" s="632">
        <f>IF(AV224&lt;=AY224,AY224,AV207)</f>
        <v>1260</v>
      </c>
      <c r="BC224" s="537"/>
      <c r="BD224" s="667" t="s">
        <v>248</v>
      </c>
      <c r="BE224" s="668">
        <f>IF(AV207-BB224&gt;0,AV207-BB224,0)</f>
        <v>0</v>
      </c>
      <c r="BF224" s="670" t="s">
        <v>136</v>
      </c>
      <c r="BG224" s="671"/>
    </row>
    <row r="225" spans="1:65" ht="25.5" hidden="1" customHeight="1">
      <c r="A225" s="116"/>
      <c r="B225" s="12"/>
      <c r="C225" s="127"/>
      <c r="D225" s="678"/>
      <c r="E225" s="678"/>
      <c r="F225" s="678"/>
      <c r="G225" s="678"/>
      <c r="H225" s="678"/>
      <c r="I225" s="678"/>
      <c r="J225" s="678"/>
      <c r="K225" s="678"/>
      <c r="L225" s="678"/>
      <c r="M225" s="678"/>
      <c r="N225" s="678"/>
      <c r="O225" s="678"/>
      <c r="P225" s="678"/>
      <c r="Q225" s="678"/>
      <c r="R225" s="678"/>
      <c r="S225" s="678"/>
      <c r="T225" s="678"/>
      <c r="U225" s="678"/>
      <c r="V225" s="678"/>
      <c r="W225" s="678"/>
      <c r="X225" s="678"/>
      <c r="Y225" s="678"/>
      <c r="Z225" s="678"/>
      <c r="AA225" s="678"/>
      <c r="AB225" s="679"/>
      <c r="AD225" s="12"/>
      <c r="AE225" s="209" t="s">
        <v>246</v>
      </c>
      <c r="AF225" s="12"/>
      <c r="AG225" s="12"/>
      <c r="AH225" s="12"/>
      <c r="AI225" s="12"/>
      <c r="AJ225" s="12"/>
      <c r="AK225" s="12"/>
      <c r="AL225" s="12"/>
      <c r="AM225" s="12"/>
      <c r="AN225" s="12"/>
      <c r="AO225" s="12"/>
      <c r="AP225" s="12"/>
      <c r="AQ225" s="12"/>
      <c r="AR225" s="12"/>
      <c r="AS225" s="110"/>
      <c r="AT225" s="277"/>
      <c r="AU225" s="680"/>
      <c r="AV225" s="633"/>
      <c r="AW225" s="531"/>
      <c r="AX225" s="667"/>
      <c r="AY225" s="633"/>
      <c r="AZ225" s="228"/>
      <c r="BA225" s="680"/>
      <c r="BB225" s="633"/>
      <c r="BC225" s="537"/>
      <c r="BD225" s="667"/>
      <c r="BE225" s="669"/>
      <c r="BF225" s="670"/>
      <c r="BG225" s="671"/>
    </row>
    <row r="226" spans="1:65" ht="25.5" hidden="1" customHeight="1">
      <c r="A226" s="116"/>
      <c r="B226" s="12"/>
      <c r="C226" s="127"/>
      <c r="D226" s="678"/>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9"/>
      <c r="AD226" s="12"/>
      <c r="AE226" s="595" t="s">
        <v>166</v>
      </c>
      <c r="AF226" s="638"/>
      <c r="AG226" s="638"/>
      <c r="AH226" s="638"/>
      <c r="AI226" s="638"/>
      <c r="AJ226" s="638"/>
      <c r="AK226" s="639"/>
      <c r="AL226" s="643">
        <f>'様式第３－２号(テナント等映画館) '!AL228</f>
        <v>0</v>
      </c>
      <c r="AM226" s="644"/>
      <c r="AN226" s="644"/>
      <c r="AO226" s="644"/>
      <c r="AP226" s="644"/>
      <c r="AQ226" s="645"/>
      <c r="AR226" s="12"/>
      <c r="AS226" s="110"/>
      <c r="AT226" s="277"/>
      <c r="AU226" s="243"/>
      <c r="AV226" s="228"/>
      <c r="AW226" s="228" t="s">
        <v>292</v>
      </c>
      <c r="AY226" s="228"/>
      <c r="AZ226" s="228"/>
      <c r="BA226" s="237" t="s">
        <v>141</v>
      </c>
      <c r="BB226" s="228"/>
      <c r="BC226" s="228"/>
      <c r="BD226" s="228"/>
      <c r="BE226" s="228"/>
      <c r="BF226" s="228"/>
      <c r="BG226" s="236"/>
    </row>
    <row r="227" spans="1:65" ht="25.5" hidden="1" customHeight="1">
      <c r="A227" s="116"/>
      <c r="B227" s="12"/>
      <c r="C227" s="684" t="s">
        <v>126</v>
      </c>
      <c r="D227" s="685"/>
      <c r="E227" s="686" t="s">
        <v>305</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D227" s="12"/>
      <c r="AE227" s="640"/>
      <c r="AF227" s="641"/>
      <c r="AG227" s="641"/>
      <c r="AH227" s="641"/>
      <c r="AI227" s="641"/>
      <c r="AJ227" s="641"/>
      <c r="AK227" s="642"/>
      <c r="AL227" s="646"/>
      <c r="AM227" s="647"/>
      <c r="AN227" s="647"/>
      <c r="AO227" s="647"/>
      <c r="AP227" s="647"/>
      <c r="AQ227" s="648"/>
      <c r="AR227" s="12"/>
      <c r="AS227" s="110"/>
      <c r="AT227" s="277"/>
      <c r="AU227" s="246"/>
      <c r="AV227" s="247"/>
      <c r="AW227" s="238" t="s">
        <v>293</v>
      </c>
      <c r="AX227" s="238"/>
      <c r="AY227" s="238"/>
      <c r="AZ227" s="238"/>
      <c r="BA227" s="239" t="s">
        <v>250</v>
      </c>
      <c r="BB227" s="247"/>
      <c r="BC227" s="247"/>
      <c r="BD227" s="247"/>
      <c r="BE227" s="247"/>
      <c r="BF227" s="247"/>
      <c r="BG227" s="240"/>
    </row>
    <row r="228" spans="1:65" ht="25.5" hidden="1" customHeight="1">
      <c r="A228" s="116"/>
      <c r="B228" s="12"/>
      <c r="C228" s="126" t="s">
        <v>289</v>
      </c>
      <c r="D228" s="634" t="s">
        <v>290</v>
      </c>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5"/>
      <c r="AD228" s="12"/>
      <c r="AE228" s="209" t="s">
        <v>274</v>
      </c>
      <c r="AF228" s="12"/>
      <c r="AG228" s="12"/>
      <c r="AH228" s="12"/>
      <c r="AI228" s="12"/>
      <c r="AJ228" s="12"/>
      <c r="AK228" s="12"/>
      <c r="AL228" s="12"/>
      <c r="AM228" s="12"/>
      <c r="AN228" s="12"/>
      <c r="AO228" s="12"/>
      <c r="AP228" s="12"/>
      <c r="AQ228" s="12"/>
      <c r="AR228" s="12"/>
      <c r="AS228" s="110"/>
      <c r="AT228" s="277"/>
    </row>
    <row r="229" spans="1:65" ht="25.5" hidden="1" customHeight="1">
      <c r="A229" s="116"/>
      <c r="B229" s="12"/>
      <c r="C229" s="316"/>
      <c r="D229" s="636" t="s">
        <v>309</v>
      </c>
      <c r="E229" s="636"/>
      <c r="F229" s="636"/>
      <c r="G229" s="636"/>
      <c r="H229" s="636"/>
      <c r="I229" s="636"/>
      <c r="J229" s="636"/>
      <c r="K229" s="636"/>
      <c r="L229" s="636"/>
      <c r="M229" s="636"/>
      <c r="N229" s="636"/>
      <c r="O229" s="636"/>
      <c r="P229" s="636"/>
      <c r="Q229" s="636"/>
      <c r="R229" s="636"/>
      <c r="S229" s="636"/>
      <c r="T229" s="636"/>
      <c r="U229" s="636"/>
      <c r="V229" s="636"/>
      <c r="W229" s="636"/>
      <c r="X229" s="636"/>
      <c r="Y229" s="636"/>
      <c r="Z229" s="636"/>
      <c r="AA229" s="636"/>
      <c r="AB229" s="637"/>
      <c r="AD229" s="12"/>
      <c r="AE229" s="595" t="s">
        <v>166</v>
      </c>
      <c r="AF229" s="638"/>
      <c r="AG229" s="638"/>
      <c r="AH229" s="638"/>
      <c r="AI229" s="638"/>
      <c r="AJ229" s="638"/>
      <c r="AK229" s="639"/>
      <c r="AL229" s="643">
        <f>'様式第３－２号(テナント等映画館) '!AL231</f>
        <v>0</v>
      </c>
      <c r="AM229" s="644"/>
      <c r="AN229" s="644"/>
      <c r="AO229" s="644"/>
      <c r="AP229" s="644"/>
      <c r="AQ229" s="645"/>
      <c r="AR229" s="12"/>
      <c r="AS229" s="110"/>
      <c r="AT229" s="277"/>
    </row>
    <row r="230" spans="1:65" ht="25.5" hidden="1" customHeight="1">
      <c r="A230" s="116"/>
      <c r="B230" s="12"/>
      <c r="C230" s="31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7"/>
      <c r="AD230" s="12"/>
      <c r="AE230" s="640"/>
      <c r="AF230" s="641"/>
      <c r="AG230" s="641"/>
      <c r="AH230" s="641"/>
      <c r="AI230" s="641"/>
      <c r="AJ230" s="641"/>
      <c r="AK230" s="642"/>
      <c r="AL230" s="646"/>
      <c r="AM230" s="647"/>
      <c r="AN230" s="647"/>
      <c r="AO230" s="647"/>
      <c r="AP230" s="647"/>
      <c r="AQ230" s="648"/>
      <c r="AR230" s="12"/>
      <c r="AS230" s="110"/>
      <c r="AT230" s="277"/>
    </row>
    <row r="231" spans="1:65" ht="25.5" hidden="1" customHeight="1">
      <c r="A231" s="116"/>
      <c r="B231" s="12"/>
      <c r="C231" s="649" t="s">
        <v>126</v>
      </c>
      <c r="D231" s="650"/>
      <c r="E231" s="651" t="s">
        <v>305</v>
      </c>
      <c r="F231" s="651"/>
      <c r="G231" s="651"/>
      <c r="H231" s="651"/>
      <c r="I231" s="651"/>
      <c r="J231" s="651"/>
      <c r="K231" s="651"/>
      <c r="L231" s="651"/>
      <c r="M231" s="651"/>
      <c r="N231" s="651"/>
      <c r="O231" s="651"/>
      <c r="P231" s="651"/>
      <c r="Q231" s="651"/>
      <c r="R231" s="651"/>
      <c r="S231" s="651"/>
      <c r="T231" s="651"/>
      <c r="U231" s="651"/>
      <c r="V231" s="651"/>
      <c r="W231" s="651"/>
      <c r="X231" s="651"/>
      <c r="Y231" s="651"/>
      <c r="Z231" s="651"/>
      <c r="AA231" s="651"/>
      <c r="AB231" s="652"/>
      <c r="AD231" s="12"/>
      <c r="AE231" s="12"/>
      <c r="AF231" s="12"/>
      <c r="AG231" s="12"/>
      <c r="AH231" s="12"/>
      <c r="AI231" s="12"/>
      <c r="AJ231" s="12"/>
      <c r="AK231" s="128" t="s">
        <v>159</v>
      </c>
      <c r="AL231" s="12"/>
      <c r="AM231" s="108"/>
      <c r="AN231" s="108"/>
      <c r="AO231" s="108"/>
      <c r="AP231" s="12"/>
      <c r="AQ231" s="12"/>
      <c r="AR231" s="12"/>
      <c r="AS231" s="110"/>
    </row>
    <row r="232" spans="1:65" ht="25.5" hidden="1" customHeight="1">
      <c r="A232" s="129"/>
      <c r="B232" s="130"/>
      <c r="C232" s="130"/>
      <c r="D232" s="130"/>
      <c r="E232" s="130"/>
      <c r="F232" s="131"/>
      <c r="G232" s="130"/>
      <c r="H232" s="130"/>
      <c r="I232" s="130"/>
      <c r="J232" s="130"/>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3"/>
      <c r="AL232" s="132"/>
      <c r="AM232" s="134"/>
      <c r="AN232" s="134"/>
      <c r="AO232" s="134"/>
      <c r="AP232" s="132"/>
      <c r="AQ232" s="132"/>
      <c r="AR232" s="132"/>
      <c r="AS232" s="135"/>
    </row>
    <row r="233" spans="1:65" s="77" customFormat="1" ht="24.95" hidden="1" customHeight="1">
      <c r="A233" s="264"/>
      <c r="B233" s="265"/>
      <c r="C233" s="264"/>
      <c r="D233" s="212"/>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6"/>
      <c r="AD233" s="266"/>
      <c r="AE233" s="267"/>
      <c r="AF233" s="267"/>
      <c r="AG233" s="267"/>
      <c r="AH233" s="267"/>
      <c r="AI233" s="267"/>
      <c r="AJ233" s="267"/>
      <c r="AK233" s="267"/>
      <c r="AL233" s="267"/>
      <c r="AM233" s="267"/>
      <c r="AN233" s="267"/>
      <c r="AO233" s="267"/>
      <c r="AP233" s="267"/>
      <c r="AQ233" s="267"/>
      <c r="AR233" s="266"/>
      <c r="AS233" s="266"/>
      <c r="AT233" s="1"/>
      <c r="AU233" s="1"/>
      <c r="AV233" s="1"/>
      <c r="AW233" s="1"/>
      <c r="AX233" s="1"/>
      <c r="AY233" s="1"/>
      <c r="AZ233" s="1"/>
      <c r="BA233" s="1"/>
      <c r="BB233" s="1"/>
      <c r="BC233" s="1"/>
      <c r="BD233" s="1"/>
      <c r="BE233" s="1"/>
      <c r="BF233" s="1"/>
      <c r="BG233" s="1"/>
      <c r="BH233" s="1"/>
      <c r="BI233" s="1"/>
      <c r="BJ233" s="1"/>
      <c r="BK233" s="1"/>
      <c r="BL233" s="1"/>
      <c r="BM233" s="1"/>
    </row>
    <row r="234" spans="1:65" s="12" customFormat="1" ht="17.25" hidden="1" customHeight="1">
      <c r="A234" s="210"/>
      <c r="B234" s="210"/>
      <c r="C234" s="210"/>
      <c r="D234" s="210"/>
      <c r="E234" s="210"/>
      <c r="F234" s="149"/>
      <c r="G234" s="210"/>
      <c r="H234" s="210"/>
      <c r="I234" s="210"/>
      <c r="J234" s="210"/>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268"/>
      <c r="AL234" s="137"/>
      <c r="AM234" s="223"/>
      <c r="AN234" s="223"/>
      <c r="AO234" s="223"/>
      <c r="AP234" s="137"/>
      <c r="AQ234" s="137"/>
      <c r="AR234" s="137"/>
      <c r="AS234" s="137"/>
      <c r="AU234" s="1"/>
      <c r="AV234" s="1"/>
      <c r="AW234" s="1"/>
      <c r="AX234" s="1"/>
      <c r="AY234" s="1"/>
      <c r="AZ234" s="1"/>
      <c r="BA234" s="1"/>
      <c r="BB234" s="1"/>
      <c r="BC234" s="1"/>
      <c r="BD234" s="1"/>
      <c r="BE234" s="1"/>
      <c r="BF234" s="1"/>
      <c r="BG234" s="1"/>
      <c r="BH234" s="1"/>
      <c r="BI234" s="1"/>
      <c r="BJ234" s="1"/>
      <c r="BK234" s="1"/>
      <c r="BL234" s="1"/>
      <c r="BM234" s="1"/>
    </row>
    <row r="235" spans="1:65" s="92" customFormat="1" ht="28.5" hidden="1" customHeight="1">
      <c r="A235" s="87" t="s">
        <v>131</v>
      </c>
      <c r="B235" s="88"/>
      <c r="C235" s="88"/>
      <c r="D235" s="89"/>
      <c r="E235" s="88"/>
      <c r="F235" s="88"/>
      <c r="G235" s="88"/>
      <c r="H235" s="88"/>
      <c r="I235" s="88"/>
      <c r="J235" s="88"/>
      <c r="K235" s="88"/>
      <c r="L235" s="138"/>
      <c r="M235" s="88"/>
      <c r="N235" s="88"/>
      <c r="O235" s="88"/>
      <c r="P235" s="88"/>
      <c r="Q235" s="88"/>
      <c r="R235" s="88"/>
      <c r="S235" s="88"/>
      <c r="T235" s="88"/>
      <c r="U235" s="88"/>
      <c r="V235" s="88"/>
      <c r="W235" s="88"/>
      <c r="X235" s="88"/>
      <c r="Y235" s="88"/>
      <c r="Z235" s="88"/>
      <c r="AA235" s="88"/>
      <c r="AB235" s="88"/>
      <c r="AC235" s="88"/>
      <c r="AD235" s="88"/>
      <c r="AE235" s="79"/>
      <c r="AF235" s="79"/>
      <c r="AG235" s="79"/>
      <c r="AH235" s="79"/>
      <c r="AI235" s="79"/>
      <c r="AJ235" s="79"/>
      <c r="AK235" s="88"/>
      <c r="AL235" s="79"/>
      <c r="AM235" s="88"/>
      <c r="AN235" s="88"/>
      <c r="AO235" s="88"/>
      <c r="AP235" s="79"/>
      <c r="AQ235" s="79"/>
      <c r="AR235" s="79"/>
      <c r="AS235" s="79"/>
    </row>
    <row r="236" spans="1:65" ht="33" hidden="1" customHeight="1">
      <c r="A236" s="139"/>
      <c r="B236" s="139"/>
      <c r="C236" s="139" t="s">
        <v>150</v>
      </c>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row>
    <row r="237" spans="1:65" ht="18.75" hidden="1" customHeight="1">
      <c r="C237" s="565" t="s">
        <v>103</v>
      </c>
      <c r="D237" s="566"/>
      <c r="E237" s="566"/>
      <c r="F237" s="566"/>
      <c r="G237" s="566"/>
      <c r="H237" s="566"/>
      <c r="I237" s="719"/>
      <c r="J237" s="565" t="s">
        <v>104</v>
      </c>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719"/>
      <c r="AG237" s="863" t="s">
        <v>105</v>
      </c>
      <c r="AH237" s="863"/>
      <c r="AI237" s="863"/>
      <c r="AJ237" s="863"/>
      <c r="AK237" s="863"/>
      <c r="AL237" s="863"/>
      <c r="AM237" s="863"/>
      <c r="AN237" s="863"/>
      <c r="AO237" s="863"/>
    </row>
    <row r="238" spans="1:65" hidden="1">
      <c r="C238" s="519"/>
      <c r="D238" s="520"/>
      <c r="E238" s="520"/>
      <c r="F238" s="520"/>
      <c r="G238" s="520"/>
      <c r="H238" s="520"/>
      <c r="I238" s="521"/>
      <c r="J238" s="519"/>
      <c r="K238" s="520"/>
      <c r="L238" s="520"/>
      <c r="M238" s="520"/>
      <c r="N238" s="520"/>
      <c r="O238" s="520"/>
      <c r="P238" s="520"/>
      <c r="Q238" s="520"/>
      <c r="R238" s="520"/>
      <c r="S238" s="520"/>
      <c r="T238" s="520"/>
      <c r="U238" s="520"/>
      <c r="V238" s="520"/>
      <c r="W238" s="520"/>
      <c r="X238" s="520"/>
      <c r="Y238" s="520"/>
      <c r="Z238" s="520"/>
      <c r="AA238" s="520"/>
      <c r="AB238" s="520"/>
      <c r="AC238" s="520"/>
      <c r="AD238" s="520"/>
      <c r="AE238" s="520"/>
      <c r="AF238" s="521"/>
      <c r="AG238" s="863"/>
      <c r="AH238" s="863"/>
      <c r="AI238" s="863"/>
      <c r="AJ238" s="863"/>
      <c r="AK238" s="863"/>
      <c r="AL238" s="863"/>
      <c r="AM238" s="863"/>
      <c r="AN238" s="863"/>
      <c r="AO238" s="863"/>
    </row>
    <row r="239" spans="1:65" ht="18.75" hidden="1" customHeight="1">
      <c r="C239" s="985" t="s">
        <v>95</v>
      </c>
      <c r="D239" s="986"/>
      <c r="E239" s="986"/>
      <c r="F239" s="986"/>
      <c r="G239" s="986"/>
      <c r="H239" s="986"/>
      <c r="I239" s="987"/>
      <c r="J239" s="140" t="s">
        <v>226</v>
      </c>
      <c r="K239" s="141" t="s">
        <v>121</v>
      </c>
      <c r="L239" s="141"/>
      <c r="M239" s="141"/>
      <c r="N239" s="3"/>
      <c r="O239" s="275" t="s">
        <v>178</v>
      </c>
      <c r="P239" s="994">
        <v>100</v>
      </c>
      <c r="Q239" s="994"/>
      <c r="R239" s="994"/>
      <c r="S239" s="275" t="s">
        <v>228</v>
      </c>
      <c r="T239" s="142"/>
      <c r="U239" s="142" t="s">
        <v>229</v>
      </c>
      <c r="V239" s="994">
        <v>100</v>
      </c>
      <c r="W239" s="994"/>
      <c r="X239" s="994"/>
      <c r="Y239" s="142" t="s">
        <v>230</v>
      </c>
      <c r="Z239" s="142"/>
      <c r="AA239" s="143" t="s">
        <v>162</v>
      </c>
      <c r="AB239" s="143"/>
      <c r="AC239" s="143"/>
      <c r="AD239" s="142"/>
      <c r="AE239" s="142"/>
      <c r="AF239" s="3"/>
      <c r="AG239" s="995" t="s">
        <v>233</v>
      </c>
      <c r="AH239" s="996"/>
      <c r="AI239" s="996"/>
      <c r="AJ239" s="996"/>
      <c r="AK239" s="996"/>
      <c r="AL239" s="1001" t="s">
        <v>86</v>
      </c>
      <c r="AM239" s="1001"/>
      <c r="AN239" s="1001"/>
      <c r="AO239" s="1002"/>
      <c r="AP239" s="95"/>
      <c r="AQ239" s="95"/>
      <c r="AR239" s="95"/>
      <c r="AS239" s="95"/>
      <c r="AT239" s="12"/>
    </row>
    <row r="240" spans="1:65" ht="18.75" hidden="1" customHeight="1">
      <c r="C240" s="988"/>
      <c r="D240" s="989"/>
      <c r="E240" s="989"/>
      <c r="F240" s="989"/>
      <c r="G240" s="989"/>
      <c r="H240" s="989"/>
      <c r="I240" s="990"/>
      <c r="J240" s="144"/>
      <c r="K240" s="145"/>
      <c r="L240" s="137"/>
      <c r="M240" s="137"/>
      <c r="N240" s="137"/>
      <c r="O240" s="137"/>
      <c r="P240" s="137"/>
      <c r="Q240" s="137"/>
      <c r="R240" s="137"/>
      <c r="S240" s="137"/>
      <c r="T240" s="137"/>
      <c r="U240" s="137"/>
      <c r="V240" s="137"/>
      <c r="W240" s="137"/>
      <c r="X240" s="137"/>
      <c r="Y240" s="146"/>
      <c r="Z240" s="137"/>
      <c r="AA240" s="137"/>
      <c r="AB240" s="137"/>
      <c r="AC240" s="137"/>
      <c r="AD240" s="137"/>
      <c r="AE240" s="137"/>
      <c r="AF240" s="147" t="s">
        <v>89</v>
      </c>
      <c r="AG240" s="997"/>
      <c r="AH240" s="998"/>
      <c r="AI240" s="998"/>
      <c r="AJ240" s="998"/>
      <c r="AK240" s="998"/>
      <c r="AL240" s="1003"/>
      <c r="AM240" s="1003"/>
      <c r="AN240" s="1003"/>
      <c r="AO240" s="1004"/>
      <c r="AP240" s="95"/>
    </row>
    <row r="241" spans="3:66" ht="18.75" hidden="1" customHeight="1">
      <c r="C241" s="988"/>
      <c r="D241" s="989"/>
      <c r="E241" s="989"/>
      <c r="F241" s="989"/>
      <c r="G241" s="989"/>
      <c r="H241" s="989"/>
      <c r="I241" s="990"/>
      <c r="J241" s="148"/>
      <c r="K241" s="983">
        <v>2</v>
      </c>
      <c r="L241" s="983"/>
      <c r="M241" s="149"/>
      <c r="N241" s="95"/>
      <c r="O241" s="150" t="s">
        <v>106</v>
      </c>
      <c r="P241" s="151" t="str">
        <f>AA239</f>
        <v>加算単位</v>
      </c>
      <c r="Q241" s="151"/>
      <c r="R241" s="151"/>
      <c r="S241" s="3"/>
      <c r="T241" s="137" t="s">
        <v>85</v>
      </c>
      <c r="U241" s="983">
        <v>2</v>
      </c>
      <c r="V241" s="983"/>
      <c r="W241" s="149"/>
      <c r="X241" s="95"/>
      <c r="Y241" s="150" t="s">
        <v>93</v>
      </c>
      <c r="Z241" s="984" t="s">
        <v>233</v>
      </c>
      <c r="AA241" s="984"/>
      <c r="AB241" s="984"/>
      <c r="AC241" s="95" t="s">
        <v>39</v>
      </c>
      <c r="AD241" s="137"/>
      <c r="AE241" s="137"/>
      <c r="AF241" s="152"/>
      <c r="AG241" s="997"/>
      <c r="AH241" s="998"/>
      <c r="AI241" s="998"/>
      <c r="AJ241" s="998"/>
      <c r="AK241" s="998"/>
      <c r="AL241" s="1003"/>
      <c r="AM241" s="1003"/>
      <c r="AN241" s="1003"/>
      <c r="AO241" s="1004"/>
      <c r="AP241" s="12"/>
      <c r="AQ241" s="12"/>
      <c r="AR241" s="12"/>
      <c r="AS241" s="12"/>
    </row>
    <row r="242" spans="3:66" ht="18.75" hidden="1" customHeight="1">
      <c r="C242" s="988"/>
      <c r="D242" s="989"/>
      <c r="E242" s="989"/>
      <c r="F242" s="989"/>
      <c r="G242" s="989"/>
      <c r="H242" s="989"/>
      <c r="I242" s="990"/>
      <c r="J242" s="148"/>
      <c r="K242" s="213" t="s">
        <v>107</v>
      </c>
      <c r="L242" s="273"/>
      <c r="M242" s="149"/>
      <c r="N242" s="95"/>
      <c r="O242" s="150"/>
      <c r="P242" s="151"/>
      <c r="Q242" s="151"/>
      <c r="R242" s="151"/>
      <c r="S242" s="3"/>
      <c r="T242" s="137"/>
      <c r="U242" s="273"/>
      <c r="V242" s="273"/>
      <c r="W242" s="149"/>
      <c r="X242" s="95"/>
      <c r="Y242" s="150"/>
      <c r="Z242" s="280"/>
      <c r="AA242" s="280"/>
      <c r="AB242" s="280"/>
      <c r="AC242" s="95"/>
      <c r="AD242" s="137"/>
      <c r="AE242" s="137"/>
      <c r="AF242" s="152"/>
      <c r="AG242" s="997"/>
      <c r="AH242" s="998"/>
      <c r="AI242" s="998"/>
      <c r="AJ242" s="998"/>
      <c r="AK242" s="998"/>
      <c r="AL242" s="1003"/>
      <c r="AM242" s="1003"/>
      <c r="AN242" s="1003"/>
      <c r="AO242" s="1004"/>
      <c r="AP242" s="12"/>
      <c r="AQ242" s="12"/>
      <c r="AR242" s="12"/>
      <c r="AS242" s="12"/>
    </row>
    <row r="243" spans="3:66" ht="18.75" hidden="1" customHeight="1">
      <c r="C243" s="991"/>
      <c r="D243" s="992"/>
      <c r="E243" s="992"/>
      <c r="F243" s="992"/>
      <c r="G243" s="992"/>
      <c r="H243" s="992"/>
      <c r="I243" s="993"/>
      <c r="J243" s="153"/>
      <c r="K243" s="154"/>
      <c r="L243" s="155"/>
      <c r="M243" s="155"/>
      <c r="N243" s="155"/>
      <c r="O243" s="155"/>
      <c r="P243" s="156"/>
      <c r="Q243" s="157"/>
      <c r="R243" s="157"/>
      <c r="S243" s="157"/>
      <c r="T243" s="157"/>
      <c r="U243" s="157"/>
      <c r="V243" s="157"/>
      <c r="W243" s="157"/>
      <c r="X243" s="157"/>
      <c r="Y243" s="157"/>
      <c r="Z243" s="156"/>
      <c r="AA243" s="158"/>
      <c r="AB243" s="158"/>
      <c r="AC243" s="155"/>
      <c r="AD243" s="155"/>
      <c r="AE243" s="155"/>
      <c r="AF243" s="159"/>
      <c r="AG243" s="999"/>
      <c r="AH243" s="1000"/>
      <c r="AI243" s="1000"/>
      <c r="AJ243" s="1000"/>
      <c r="AK243" s="1000"/>
      <c r="AL243" s="1005"/>
      <c r="AM243" s="1005"/>
      <c r="AN243" s="1005"/>
      <c r="AO243" s="1006"/>
      <c r="AP243" s="12"/>
      <c r="AQ243" s="12"/>
      <c r="AR243" s="12"/>
      <c r="AS243" s="12"/>
    </row>
    <row r="244" spans="3:66" hidden="1">
      <c r="AH244" s="118"/>
      <c r="AI244" s="118"/>
      <c r="AJ244" s="118"/>
      <c r="AK244" s="118"/>
      <c r="AL244" s="118"/>
      <c r="AM244" s="118"/>
      <c r="AN244" s="118"/>
      <c r="AO244" s="118"/>
      <c r="AR244" s="277" t="s">
        <v>133</v>
      </c>
    </row>
    <row r="245" spans="3:66" hidden="1">
      <c r="C245" s="1" t="s">
        <v>156</v>
      </c>
      <c r="AG245" s="118"/>
      <c r="AH245" s="118"/>
      <c r="AI245" s="118"/>
      <c r="AJ245" s="118"/>
      <c r="AK245" s="118"/>
      <c r="AL245" s="118"/>
      <c r="AM245" s="118"/>
      <c r="AN245" s="118"/>
      <c r="AO245" s="118"/>
    </row>
    <row r="246" spans="3:66" ht="37.5" hidden="1" customHeight="1">
      <c r="C246" s="944" t="s">
        <v>332</v>
      </c>
      <c r="D246" s="944"/>
      <c r="E246" s="944"/>
      <c r="F246" s="944"/>
      <c r="G246" s="944"/>
      <c r="H246" s="944"/>
      <c r="I246" s="944"/>
      <c r="J246" s="944"/>
      <c r="K246" s="1007">
        <f>'様式第３－２号(テナント等映画館) '!K247</f>
        <v>0</v>
      </c>
      <c r="L246" s="1007"/>
      <c r="M246" s="1007"/>
      <c r="N246" s="1007"/>
      <c r="O246" s="1007"/>
      <c r="P246" s="1007"/>
      <c r="Q246" s="1007"/>
      <c r="R246" s="1008"/>
      <c r="S246" s="1009" t="s">
        <v>232</v>
      </c>
      <c r="T246" s="1010"/>
      <c r="U246" s="1010"/>
      <c r="V246" s="1010"/>
      <c r="W246" s="918" t="s">
        <v>167</v>
      </c>
      <c r="X246" s="919"/>
      <c r="Y246" s="919"/>
      <c r="Z246" s="919"/>
      <c r="AA246" s="919"/>
      <c r="AB246" s="919"/>
      <c r="AC246" s="919"/>
      <c r="AD246" s="919"/>
      <c r="AE246" s="919"/>
      <c r="AF246" s="919"/>
      <c r="AG246" s="919"/>
      <c r="AH246" s="919"/>
      <c r="AI246" s="919"/>
      <c r="AJ246" s="919"/>
      <c r="AK246" s="919"/>
      <c r="AL246" s="919"/>
      <c r="AM246" s="919"/>
      <c r="AN246" s="919"/>
      <c r="AO246" s="919"/>
      <c r="AP246" s="919"/>
      <c r="AQ246" s="919"/>
      <c r="AR246" s="920"/>
    </row>
    <row r="247" spans="3:66" ht="18.75" hidden="1" customHeight="1">
      <c r="C247" s="944"/>
      <c r="D247" s="944"/>
      <c r="E247" s="944"/>
      <c r="F247" s="944"/>
      <c r="G247" s="944"/>
      <c r="H247" s="944"/>
      <c r="I247" s="944"/>
      <c r="J247" s="944"/>
      <c r="K247" s="1007"/>
      <c r="L247" s="1007"/>
      <c r="M247" s="1007"/>
      <c r="N247" s="1007"/>
      <c r="O247" s="1007"/>
      <c r="P247" s="1007"/>
      <c r="Q247" s="1007"/>
      <c r="R247" s="1008"/>
      <c r="S247" s="1009"/>
      <c r="T247" s="1010"/>
      <c r="U247" s="1010"/>
      <c r="V247" s="1010"/>
      <c r="W247" s="921"/>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3"/>
    </row>
    <row r="248" spans="3:66" s="3" customFormat="1" ht="18.75" hidden="1" customHeight="1">
      <c r="C248" s="944"/>
      <c r="D248" s="944"/>
      <c r="E248" s="944"/>
      <c r="F248" s="944"/>
      <c r="G248" s="944"/>
      <c r="H248" s="944"/>
      <c r="I248" s="944"/>
      <c r="J248" s="944"/>
      <c r="K248" s="1007"/>
      <c r="L248" s="1007"/>
      <c r="M248" s="1007"/>
      <c r="N248" s="1007"/>
      <c r="O248" s="1007"/>
      <c r="P248" s="1007"/>
      <c r="Q248" s="1007"/>
      <c r="R248" s="1008"/>
      <c r="S248" s="1009"/>
      <c r="T248" s="1010"/>
      <c r="U248" s="1010"/>
      <c r="V248" s="1010"/>
      <c r="W248" s="924"/>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6"/>
      <c r="AS248" s="215"/>
      <c r="AT248" s="215"/>
      <c r="BJ248" s="1"/>
      <c r="BK248" s="1"/>
      <c r="BL248" s="1"/>
      <c r="BM248" s="1"/>
      <c r="BN248" s="1"/>
    </row>
    <row r="249" spans="3:66" ht="18.75" hidden="1" customHeight="1">
      <c r="C249" s="278"/>
      <c r="D249" s="278"/>
      <c r="E249" s="278"/>
      <c r="F249" s="278"/>
      <c r="G249" s="278"/>
      <c r="H249" s="278"/>
      <c r="I249" s="278"/>
      <c r="J249" s="278"/>
      <c r="K249" s="278"/>
      <c r="L249" s="278"/>
      <c r="M249" s="278"/>
      <c r="N249" s="278"/>
      <c r="O249" s="278"/>
      <c r="P249" s="278"/>
      <c r="Q249" s="278"/>
      <c r="R249" s="278"/>
      <c r="S249" s="278"/>
      <c r="T249" s="278"/>
      <c r="U249" s="278"/>
      <c r="V249" s="216"/>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row>
    <row r="250" spans="3:66" s="118" customFormat="1" ht="33" hidden="1" customHeight="1"/>
    <row r="251" spans="3:66" s="118" customFormat="1" ht="24.95" hidden="1" customHeight="1"/>
    <row r="252" spans="3:66" s="118" customFormat="1" ht="24.95" hidden="1" customHeight="1"/>
    <row r="253" spans="3:66" s="118" customFormat="1" ht="39.950000000000003" hidden="1" customHeight="1"/>
    <row r="254" spans="3:66" s="118" customFormat="1" ht="39.950000000000003" hidden="1" customHeight="1"/>
    <row r="255" spans="3:66" s="118" customFormat="1" ht="39.950000000000003" hidden="1" customHeight="1"/>
    <row r="256" spans="3:66" s="118" customFormat="1" ht="28.5" hidden="1" customHeight="1"/>
    <row r="257" s="118" customFormat="1" ht="28.5" hidden="1" customHeight="1"/>
    <row r="258" s="118" customFormat="1" ht="28.5" hidden="1" customHeight="1"/>
    <row r="259" s="118" customFormat="1" ht="28.5" hidden="1" customHeight="1"/>
    <row r="260" s="118" customFormat="1" ht="28.5" hidden="1" customHeight="1"/>
    <row r="261" s="118" customFormat="1" ht="28.5" hidden="1" customHeight="1"/>
    <row r="262" s="118" customFormat="1" ht="28.5" hidden="1" customHeight="1"/>
    <row r="263" s="118" customFormat="1" ht="28.5" hidden="1" customHeight="1"/>
    <row r="264" s="118" customFormat="1" ht="28.5" hidden="1" customHeight="1"/>
    <row r="265" s="118" customFormat="1" ht="28.5" hidden="1" customHeight="1"/>
    <row r="266" s="118" customFormat="1" ht="24.95" hidden="1" customHeight="1"/>
    <row r="267" s="118" customFormat="1" ht="25.5" hidden="1" customHeight="1"/>
    <row r="268" s="118" customFormat="1" ht="23.25" hidden="1" customHeight="1"/>
    <row r="269" s="118" customFormat="1" ht="23.25" hidden="1" customHeight="1"/>
    <row r="270" s="118" customFormat="1" ht="23.25" hidden="1" customHeight="1"/>
    <row r="271" s="118" customFormat="1" ht="28.5" hidden="1" customHeight="1"/>
    <row r="272" s="118" customFormat="1" ht="23.25" hidden="1" customHeight="1"/>
    <row r="273" spans="2:56" s="118" customFormat="1" ht="23.25" hidden="1" customHeight="1"/>
    <row r="274" spans="2:56" s="118" customFormat="1" ht="28.5" hidden="1" customHeight="1"/>
    <row r="275" spans="2:56" s="118" customFormat="1" ht="28.5" hidden="1" customHeight="1"/>
    <row r="276" spans="2:56" s="118" customFormat="1" ht="28.5" hidden="1" customHeight="1"/>
    <row r="277" spans="2:56" s="118" customFormat="1" ht="28.5" hidden="1" customHeight="1"/>
    <row r="278" spans="2:56" s="118" customFormat="1" ht="28.5" hidden="1" customHeight="1"/>
    <row r="279" spans="2:56" s="118" customFormat="1" ht="28.5" hidden="1" customHeight="1"/>
    <row r="280" spans="2:56" s="73" customFormat="1" ht="24.95" hidden="1" customHeight="1">
      <c r="B280" s="98"/>
      <c r="O280" s="231"/>
      <c r="AU280" s="318"/>
      <c r="AV280" s="318"/>
      <c r="AW280" s="318"/>
      <c r="AX280" s="318"/>
      <c r="AY280" s="318"/>
    </row>
    <row r="281" spans="2:56" s="21" customFormat="1" ht="28.5" hidden="1" customHeight="1">
      <c r="C281" s="95"/>
      <c r="D281" s="95"/>
      <c r="E281" s="95"/>
      <c r="F281" s="95"/>
      <c r="G281" s="95"/>
      <c r="H281" s="145"/>
      <c r="I281" s="231"/>
      <c r="J281" s="231"/>
      <c r="K281" s="231"/>
      <c r="L281" s="231"/>
      <c r="M281" s="231"/>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5"/>
      <c r="AR281" s="165"/>
      <c r="AS281" s="1"/>
      <c r="AT281" s="1"/>
    </row>
    <row r="282" spans="2:56" s="74" customFormat="1" ht="21" customHeight="1">
      <c r="C282" s="321"/>
      <c r="D282" s="321"/>
      <c r="E282" s="321"/>
      <c r="F282" s="321"/>
      <c r="G282" s="321"/>
      <c r="H282" s="321"/>
      <c r="I282" s="321"/>
      <c r="J282" s="321"/>
      <c r="K282" s="321"/>
      <c r="L282" s="321"/>
      <c r="M282" s="214"/>
      <c r="N282" s="214"/>
      <c r="O282" s="214"/>
      <c r="P282" s="214"/>
      <c r="Q282" s="214"/>
      <c r="R282" s="214"/>
      <c r="S282" s="322"/>
      <c r="T282" s="322"/>
      <c r="U282" s="322"/>
      <c r="V282" s="322"/>
      <c r="W282" s="322"/>
      <c r="X282" s="322"/>
      <c r="Y282" s="322"/>
      <c r="Z282" s="322"/>
      <c r="AG282" s="322"/>
      <c r="AH282" s="96"/>
      <c r="AN282" s="1011" t="s">
        <v>311</v>
      </c>
      <c r="AO282" s="1012"/>
      <c r="AP282" s="1012"/>
      <c r="AQ282" s="1012"/>
      <c r="AR282" s="1012"/>
      <c r="AS282" s="1013"/>
      <c r="AZ282" s="319"/>
      <c r="BA282" s="319"/>
      <c r="BB282" s="319"/>
      <c r="BC282" s="319"/>
      <c r="BD282" s="319"/>
    </row>
    <row r="283" spans="2:56" s="74" customFormat="1" ht="21" customHeight="1">
      <c r="C283" s="321"/>
      <c r="D283" s="321"/>
      <c r="E283" s="321"/>
      <c r="F283" s="321"/>
      <c r="G283" s="321"/>
      <c r="H283" s="321"/>
      <c r="I283" s="321"/>
      <c r="J283" s="321"/>
      <c r="K283" s="321"/>
      <c r="L283" s="321"/>
      <c r="M283" s="214"/>
      <c r="N283" s="214"/>
      <c r="O283" s="214"/>
      <c r="P283" s="214"/>
      <c r="Q283" s="214"/>
      <c r="R283" s="214"/>
      <c r="S283" s="322"/>
      <c r="T283" s="322"/>
      <c r="U283" s="322"/>
      <c r="V283" s="322"/>
      <c r="W283" s="322"/>
      <c r="X283" s="322"/>
      <c r="Y283" s="322"/>
      <c r="Z283" s="322"/>
      <c r="AG283" s="322"/>
      <c r="AH283" s="96"/>
      <c r="AN283" s="1014"/>
      <c r="AO283" s="1015"/>
      <c r="AP283" s="1015"/>
      <c r="AQ283" s="1015"/>
      <c r="AR283" s="1015"/>
      <c r="AS283" s="1016"/>
      <c r="AZ283" s="319"/>
      <c r="BA283" s="319"/>
      <c r="BB283" s="319"/>
      <c r="BC283" s="319"/>
      <c r="BD283" s="319"/>
    </row>
    <row r="284" spans="2:56" s="74" customFormat="1" ht="21" customHeight="1">
      <c r="C284" s="321"/>
      <c r="D284" s="321"/>
      <c r="E284" s="321"/>
      <c r="F284" s="321"/>
      <c r="G284" s="321"/>
      <c r="H284" s="321"/>
      <c r="I284" s="321"/>
      <c r="J284" s="321"/>
      <c r="K284" s="321"/>
      <c r="L284" s="321"/>
      <c r="M284" s="214"/>
      <c r="N284" s="214"/>
      <c r="O284" s="214"/>
      <c r="P284" s="214"/>
      <c r="Q284" s="214"/>
      <c r="R284" s="214"/>
      <c r="S284" s="322"/>
      <c r="T284" s="322"/>
      <c r="U284" s="322"/>
      <c r="V284" s="322"/>
      <c r="W284" s="322"/>
      <c r="X284" s="322"/>
      <c r="Y284" s="322"/>
      <c r="Z284" s="322"/>
      <c r="AG284" s="322"/>
      <c r="AH284" s="96"/>
      <c r="AN284" s="323"/>
      <c r="AO284" s="323"/>
      <c r="AP284" s="323"/>
      <c r="AQ284" s="323"/>
      <c r="AR284" s="323"/>
      <c r="AS284" s="323"/>
      <c r="AZ284" s="319"/>
      <c r="BA284" s="319"/>
      <c r="BB284" s="319"/>
      <c r="BC284" s="319"/>
      <c r="BD284" s="319"/>
    </row>
    <row r="285" spans="2:56" ht="21">
      <c r="C285" s="1017" t="s">
        <v>326</v>
      </c>
      <c r="D285" s="1017"/>
      <c r="E285" s="1017"/>
      <c r="F285" s="1017"/>
      <c r="G285" s="1017"/>
      <c r="H285" s="1017"/>
      <c r="I285" s="1017"/>
      <c r="J285" s="1017"/>
      <c r="K285" s="1017"/>
      <c r="L285" s="1017"/>
      <c r="M285" s="1017"/>
      <c r="N285" s="1017"/>
      <c r="O285" s="1017"/>
      <c r="P285" s="1017"/>
      <c r="Q285" s="1017"/>
      <c r="R285" s="1017"/>
      <c r="S285" s="1017"/>
      <c r="T285" s="1017"/>
      <c r="U285" s="1017"/>
      <c r="V285" s="1017"/>
      <c r="W285" s="1017"/>
      <c r="X285" s="1017"/>
      <c r="Y285" s="1017"/>
      <c r="Z285" s="1017"/>
      <c r="AA285" s="1017"/>
      <c r="AB285" s="1017"/>
      <c r="AC285" s="1017"/>
      <c r="AD285" s="1017"/>
      <c r="AE285" s="1017"/>
      <c r="AF285" s="1017"/>
      <c r="AG285" s="1017"/>
      <c r="AH285" s="1017"/>
      <c r="AI285" s="1017"/>
      <c r="AJ285" s="1017"/>
      <c r="AK285" s="1017"/>
      <c r="AL285" s="1017"/>
      <c r="AM285" s="1017"/>
      <c r="AN285" s="1017"/>
      <c r="AO285" s="1017"/>
      <c r="AP285" s="1017"/>
      <c r="AQ285" s="1017"/>
      <c r="AR285" s="1017"/>
      <c r="AS285" s="162"/>
      <c r="AV285" s="21"/>
    </row>
    <row r="286" spans="2:56" s="21" customFormat="1" ht="18.75" customHeight="1" thickBot="1">
      <c r="D286" s="75"/>
      <c r="E286" s="166"/>
      <c r="L286" s="20"/>
      <c r="M286" s="20"/>
      <c r="N286" s="20"/>
      <c r="O286" s="20"/>
      <c r="P286" s="20"/>
      <c r="Q286" s="20"/>
      <c r="R286" s="20"/>
      <c r="S286" s="20"/>
      <c r="T286" s="20"/>
      <c r="U286" s="20"/>
      <c r="V286" s="20"/>
      <c r="W286" s="20"/>
      <c r="X286" s="20"/>
      <c r="Y286" s="20"/>
      <c r="Z286" s="164"/>
      <c r="AA286" s="164"/>
      <c r="AB286" s="164"/>
      <c r="AC286" s="164"/>
      <c r="AD286" s="164"/>
      <c r="AE286" s="164"/>
      <c r="AF286" s="164"/>
      <c r="AG286" s="164"/>
      <c r="AH286" s="164"/>
      <c r="AI286" s="164"/>
      <c r="AJ286" s="164"/>
      <c r="AK286" s="164"/>
      <c r="AL286" s="164"/>
      <c r="AM286" s="164"/>
      <c r="AN286" s="164"/>
      <c r="AO286" s="164"/>
      <c r="AP286" s="164"/>
      <c r="AQ286" s="182"/>
      <c r="AR286" s="182"/>
      <c r="AS286" s="3"/>
      <c r="AT286" s="1"/>
      <c r="AU286" s="86" t="s">
        <v>148</v>
      </c>
    </row>
    <row r="287" spans="2:56" ht="24.95" customHeight="1">
      <c r="C287" s="565" t="s">
        <v>115</v>
      </c>
      <c r="D287" s="566"/>
      <c r="E287" s="566"/>
      <c r="F287" s="566"/>
      <c r="G287" s="566"/>
      <c r="H287" s="566"/>
      <c r="I287" s="567" t="s">
        <v>120</v>
      </c>
      <c r="J287" s="568"/>
      <c r="K287" s="569"/>
      <c r="L287" s="574" t="s">
        <v>297</v>
      </c>
      <c r="M287" s="575"/>
      <c r="N287" s="575"/>
      <c r="O287" s="575"/>
      <c r="P287" s="575"/>
      <c r="Q287" s="576"/>
      <c r="R287" s="577" t="s">
        <v>295</v>
      </c>
      <c r="S287" s="578"/>
      <c r="T287" s="578"/>
      <c r="U287" s="578"/>
      <c r="V287" s="578"/>
      <c r="W287" s="579"/>
      <c r="X287" s="574" t="s">
        <v>296</v>
      </c>
      <c r="Y287" s="575"/>
      <c r="Z287" s="575"/>
      <c r="AA287" s="575"/>
      <c r="AB287" s="575"/>
      <c r="AC287" s="580"/>
      <c r="AD287" s="118"/>
      <c r="AU287" s="581" t="s">
        <v>142</v>
      </c>
      <c r="AV287" s="581" t="s">
        <v>255</v>
      </c>
    </row>
    <row r="288" spans="2:56" ht="24.95" customHeight="1">
      <c r="C288" s="516"/>
      <c r="D288" s="517"/>
      <c r="E288" s="517"/>
      <c r="F288" s="517"/>
      <c r="G288" s="517"/>
      <c r="H288" s="517"/>
      <c r="I288" s="570"/>
      <c r="J288" s="517"/>
      <c r="K288" s="571"/>
      <c r="L288" s="574"/>
      <c r="M288" s="575"/>
      <c r="N288" s="575"/>
      <c r="O288" s="575"/>
      <c r="P288" s="575"/>
      <c r="Q288" s="576"/>
      <c r="R288" s="586" t="s">
        <v>237</v>
      </c>
      <c r="S288" s="587"/>
      <c r="T288" s="588"/>
      <c r="U288" s="595" t="s">
        <v>134</v>
      </c>
      <c r="V288" s="587"/>
      <c r="W288" s="596"/>
      <c r="X288" s="574"/>
      <c r="Y288" s="575"/>
      <c r="Z288" s="575"/>
      <c r="AA288" s="575"/>
      <c r="AB288" s="575"/>
      <c r="AC288" s="580"/>
      <c r="AD288" s="118"/>
      <c r="AU288" s="582"/>
      <c r="AV288" s="584"/>
    </row>
    <row r="289" spans="3:48" ht="24.95" customHeight="1">
      <c r="C289" s="516"/>
      <c r="D289" s="517"/>
      <c r="E289" s="517"/>
      <c r="F289" s="517"/>
      <c r="G289" s="517"/>
      <c r="H289" s="517"/>
      <c r="I289" s="570"/>
      <c r="J289" s="517"/>
      <c r="K289" s="571"/>
      <c r="L289" s="574"/>
      <c r="M289" s="575"/>
      <c r="N289" s="575"/>
      <c r="O289" s="575"/>
      <c r="P289" s="575"/>
      <c r="Q289" s="576"/>
      <c r="R289" s="589"/>
      <c r="S289" s="590"/>
      <c r="T289" s="591"/>
      <c r="U289" s="597"/>
      <c r="V289" s="590"/>
      <c r="W289" s="598"/>
      <c r="X289" s="574"/>
      <c r="Y289" s="575"/>
      <c r="Z289" s="575"/>
      <c r="AA289" s="575"/>
      <c r="AB289" s="575"/>
      <c r="AC289" s="580"/>
      <c r="AD289" s="118"/>
      <c r="AU289" s="582"/>
      <c r="AV289" s="584"/>
    </row>
    <row r="290" spans="3:48" ht="24.95" customHeight="1">
      <c r="C290" s="519"/>
      <c r="D290" s="520"/>
      <c r="E290" s="520"/>
      <c r="F290" s="520"/>
      <c r="G290" s="520"/>
      <c r="H290" s="520"/>
      <c r="I290" s="572"/>
      <c r="J290" s="520"/>
      <c r="K290" s="573"/>
      <c r="L290" s="574"/>
      <c r="M290" s="575"/>
      <c r="N290" s="575"/>
      <c r="O290" s="575"/>
      <c r="P290" s="575"/>
      <c r="Q290" s="576"/>
      <c r="R290" s="592"/>
      <c r="S290" s="593"/>
      <c r="T290" s="594"/>
      <c r="U290" s="599"/>
      <c r="V290" s="593"/>
      <c r="W290" s="600"/>
      <c r="X290" s="574"/>
      <c r="Y290" s="575"/>
      <c r="Z290" s="575"/>
      <c r="AA290" s="575"/>
      <c r="AB290" s="575"/>
      <c r="AC290" s="580"/>
      <c r="AD290" s="118"/>
      <c r="AU290" s="583"/>
      <c r="AV290" s="585"/>
    </row>
    <row r="291" spans="3:48" ht="10.9" customHeight="1">
      <c r="C291" s="478">
        <v>4</v>
      </c>
      <c r="D291" s="479" t="s">
        <v>9</v>
      </c>
      <c r="E291" s="439">
        <v>25</v>
      </c>
      <c r="F291" s="439" t="s">
        <v>10</v>
      </c>
      <c r="G291" s="478" t="s">
        <v>238</v>
      </c>
      <c r="H291" s="439"/>
      <c r="I291" s="454"/>
      <c r="J291" s="455"/>
      <c r="K291" s="456"/>
      <c r="L291" s="447">
        <f>IF(AND(I291="○",AU291="●"),2+ROUNDDOWN(($K$246-100)/100,0)*2,0)</f>
        <v>0</v>
      </c>
      <c r="M291" s="448"/>
      <c r="N291" s="448"/>
      <c r="O291" s="448"/>
      <c r="P291" s="448"/>
      <c r="Q291" s="449"/>
      <c r="R291" s="496"/>
      <c r="S291" s="497"/>
      <c r="T291" s="498"/>
      <c r="U291" s="505"/>
      <c r="V291" s="506"/>
      <c r="W291" s="507"/>
      <c r="X291" s="450">
        <f>IF(I291="○",L291,ROUNDUP(L291*U291,1))</f>
        <v>0</v>
      </c>
      <c r="Y291" s="451"/>
      <c r="Z291" s="451"/>
      <c r="AA291" s="451"/>
      <c r="AB291" s="451"/>
      <c r="AC291" s="452"/>
      <c r="AD291" s="118"/>
      <c r="AU291" s="601" t="str">
        <f t="shared" ref="AU291" si="0">IF(OR(I291="×",AU295="×"),"×","●")</f>
        <v>●</v>
      </c>
      <c r="AV291" s="602">
        <f>IF(AU291="●",IF(I291="定","-",I291),"-")</f>
        <v>0</v>
      </c>
    </row>
    <row r="292" spans="3:48" ht="10.9" customHeight="1">
      <c r="C292" s="434"/>
      <c r="D292" s="437"/>
      <c r="E292" s="440"/>
      <c r="F292" s="440"/>
      <c r="G292" s="434"/>
      <c r="H292" s="440"/>
      <c r="I292" s="457"/>
      <c r="J292" s="458"/>
      <c r="K292" s="459"/>
      <c r="L292" s="447"/>
      <c r="M292" s="448"/>
      <c r="N292" s="448"/>
      <c r="O292" s="448"/>
      <c r="P292" s="448"/>
      <c r="Q292" s="449"/>
      <c r="R292" s="499"/>
      <c r="S292" s="500"/>
      <c r="T292" s="501"/>
      <c r="U292" s="506"/>
      <c r="V292" s="506"/>
      <c r="W292" s="507"/>
      <c r="X292" s="450"/>
      <c r="Y292" s="451"/>
      <c r="Z292" s="451"/>
      <c r="AA292" s="451"/>
      <c r="AB292" s="451"/>
      <c r="AC292" s="452"/>
      <c r="AD292" s="118"/>
      <c r="AU292" s="453"/>
      <c r="AV292" s="346"/>
    </row>
    <row r="293" spans="3:48" ht="10.9" customHeight="1">
      <c r="C293" s="434"/>
      <c r="D293" s="437"/>
      <c r="E293" s="440"/>
      <c r="F293" s="440"/>
      <c r="G293" s="434"/>
      <c r="H293" s="440"/>
      <c r="I293" s="457"/>
      <c r="J293" s="458"/>
      <c r="K293" s="459"/>
      <c r="L293" s="447"/>
      <c r="M293" s="448"/>
      <c r="N293" s="448"/>
      <c r="O293" s="448"/>
      <c r="P293" s="448"/>
      <c r="Q293" s="449"/>
      <c r="R293" s="499"/>
      <c r="S293" s="500"/>
      <c r="T293" s="501"/>
      <c r="U293" s="506"/>
      <c r="V293" s="506"/>
      <c r="W293" s="507"/>
      <c r="X293" s="450"/>
      <c r="Y293" s="451"/>
      <c r="Z293" s="451"/>
      <c r="AA293" s="451"/>
      <c r="AB293" s="451"/>
      <c r="AC293" s="452"/>
      <c r="AD293" s="118"/>
      <c r="AU293" s="453"/>
      <c r="AV293" s="346"/>
    </row>
    <row r="294" spans="3:48" ht="10.9" customHeight="1">
      <c r="C294" s="444"/>
      <c r="D294" s="445"/>
      <c r="E294" s="446"/>
      <c r="F294" s="446"/>
      <c r="G294" s="444"/>
      <c r="H294" s="446"/>
      <c r="I294" s="480"/>
      <c r="J294" s="481"/>
      <c r="K294" s="482"/>
      <c r="L294" s="447"/>
      <c r="M294" s="448"/>
      <c r="N294" s="448"/>
      <c r="O294" s="448"/>
      <c r="P294" s="448"/>
      <c r="Q294" s="449"/>
      <c r="R294" s="510"/>
      <c r="S294" s="511"/>
      <c r="T294" s="512"/>
      <c r="U294" s="506"/>
      <c r="V294" s="506"/>
      <c r="W294" s="507"/>
      <c r="X294" s="450"/>
      <c r="Y294" s="451"/>
      <c r="Z294" s="451"/>
      <c r="AA294" s="451"/>
      <c r="AB294" s="451"/>
      <c r="AC294" s="452"/>
      <c r="AD294" s="118"/>
      <c r="AU294" s="453"/>
      <c r="AV294" s="346"/>
    </row>
    <row r="295" spans="3:48" ht="10.9" customHeight="1">
      <c r="C295" s="478">
        <v>4</v>
      </c>
      <c r="D295" s="479" t="s">
        <v>9</v>
      </c>
      <c r="E295" s="439">
        <v>26</v>
      </c>
      <c r="F295" s="439" t="s">
        <v>10</v>
      </c>
      <c r="G295" s="478" t="s">
        <v>26</v>
      </c>
      <c r="H295" s="439"/>
      <c r="I295" s="454"/>
      <c r="J295" s="455"/>
      <c r="K295" s="456"/>
      <c r="L295" s="447">
        <f t="shared" ref="L295" si="1">IF(AND(I295="○",AU295="●"),2+ROUNDDOWN(($K$246-100)/100,0)*2,0)</f>
        <v>0</v>
      </c>
      <c r="M295" s="448"/>
      <c r="N295" s="448"/>
      <c r="O295" s="448"/>
      <c r="P295" s="448"/>
      <c r="Q295" s="449"/>
      <c r="R295" s="496"/>
      <c r="S295" s="497"/>
      <c r="T295" s="498"/>
      <c r="U295" s="505"/>
      <c r="V295" s="506"/>
      <c r="W295" s="507"/>
      <c r="X295" s="450">
        <f t="shared" ref="X295" si="2">IF(I295="○",L295,ROUNDUP(L295*U295,1))</f>
        <v>0</v>
      </c>
      <c r="Y295" s="451"/>
      <c r="Z295" s="451"/>
      <c r="AA295" s="451"/>
      <c r="AB295" s="451"/>
      <c r="AC295" s="452"/>
      <c r="AD295" s="118"/>
      <c r="AU295" s="453" t="str">
        <f t="shared" ref="AU295" si="3">IF(OR(I295="×",AU299="×"),"×","●")</f>
        <v>●</v>
      </c>
      <c r="AV295" s="346">
        <f t="shared" ref="AV295" si="4">IF(AU295="●",IF(I295="定","-",I295),"-")</f>
        <v>0</v>
      </c>
    </row>
    <row r="296" spans="3:48" ht="10.9" customHeight="1">
      <c r="C296" s="434"/>
      <c r="D296" s="437"/>
      <c r="E296" s="440"/>
      <c r="F296" s="440"/>
      <c r="G296" s="434"/>
      <c r="H296" s="440"/>
      <c r="I296" s="457"/>
      <c r="J296" s="458"/>
      <c r="K296" s="459"/>
      <c r="L296" s="447"/>
      <c r="M296" s="448"/>
      <c r="N296" s="448"/>
      <c r="O296" s="448"/>
      <c r="P296" s="448"/>
      <c r="Q296" s="449"/>
      <c r="R296" s="499"/>
      <c r="S296" s="500"/>
      <c r="T296" s="501"/>
      <c r="U296" s="506"/>
      <c r="V296" s="506"/>
      <c r="W296" s="507"/>
      <c r="X296" s="450"/>
      <c r="Y296" s="451"/>
      <c r="Z296" s="451"/>
      <c r="AA296" s="451"/>
      <c r="AB296" s="451"/>
      <c r="AC296" s="452"/>
      <c r="AD296" s="118"/>
      <c r="AU296" s="453"/>
      <c r="AV296" s="346"/>
    </row>
    <row r="297" spans="3:48" ht="10.9" customHeight="1">
      <c r="C297" s="434"/>
      <c r="D297" s="437"/>
      <c r="E297" s="440"/>
      <c r="F297" s="440"/>
      <c r="G297" s="434"/>
      <c r="H297" s="440"/>
      <c r="I297" s="457"/>
      <c r="J297" s="458"/>
      <c r="K297" s="459"/>
      <c r="L297" s="447"/>
      <c r="M297" s="448"/>
      <c r="N297" s="448"/>
      <c r="O297" s="448"/>
      <c r="P297" s="448"/>
      <c r="Q297" s="449"/>
      <c r="R297" s="499"/>
      <c r="S297" s="500"/>
      <c r="T297" s="501"/>
      <c r="U297" s="506"/>
      <c r="V297" s="506"/>
      <c r="W297" s="507"/>
      <c r="X297" s="450"/>
      <c r="Y297" s="451"/>
      <c r="Z297" s="451"/>
      <c r="AA297" s="451"/>
      <c r="AB297" s="451"/>
      <c r="AC297" s="452"/>
      <c r="AD297" s="118"/>
      <c r="AU297" s="453"/>
      <c r="AV297" s="346"/>
    </row>
    <row r="298" spans="3:48" ht="10.9" customHeight="1">
      <c r="C298" s="444"/>
      <c r="D298" s="445"/>
      <c r="E298" s="446"/>
      <c r="F298" s="446"/>
      <c r="G298" s="444"/>
      <c r="H298" s="446"/>
      <c r="I298" s="480"/>
      <c r="J298" s="481"/>
      <c r="K298" s="482"/>
      <c r="L298" s="447"/>
      <c r="M298" s="448"/>
      <c r="N298" s="448"/>
      <c r="O298" s="448"/>
      <c r="P298" s="448"/>
      <c r="Q298" s="449"/>
      <c r="R298" s="510"/>
      <c r="S298" s="511"/>
      <c r="T298" s="512"/>
      <c r="U298" s="506"/>
      <c r="V298" s="506"/>
      <c r="W298" s="507"/>
      <c r="X298" s="450"/>
      <c r="Y298" s="451"/>
      <c r="Z298" s="451"/>
      <c r="AA298" s="451"/>
      <c r="AB298" s="451"/>
      <c r="AC298" s="452"/>
      <c r="AD298" s="118"/>
      <c r="AU298" s="453"/>
      <c r="AV298" s="346"/>
    </row>
    <row r="299" spans="3:48" ht="10.9" customHeight="1">
      <c r="C299" s="478">
        <v>4</v>
      </c>
      <c r="D299" s="479" t="s">
        <v>9</v>
      </c>
      <c r="E299" s="439">
        <v>27</v>
      </c>
      <c r="F299" s="439" t="s">
        <v>10</v>
      </c>
      <c r="G299" s="478" t="s">
        <v>27</v>
      </c>
      <c r="H299" s="439"/>
      <c r="I299" s="454"/>
      <c r="J299" s="455"/>
      <c r="K299" s="456"/>
      <c r="L299" s="447">
        <f t="shared" ref="L299" si="5">IF(AND(I299="○",AU299="●"),2+ROUNDDOWN(($K$246-100)/100,0)*2,0)</f>
        <v>0</v>
      </c>
      <c r="M299" s="448"/>
      <c r="N299" s="448"/>
      <c r="O299" s="448"/>
      <c r="P299" s="448"/>
      <c r="Q299" s="449"/>
      <c r="R299" s="496"/>
      <c r="S299" s="497"/>
      <c r="T299" s="498"/>
      <c r="U299" s="505"/>
      <c r="V299" s="506"/>
      <c r="W299" s="507"/>
      <c r="X299" s="450">
        <f>IF(I299="○",L299,ROUNDUP(L299*U299,1))</f>
        <v>0</v>
      </c>
      <c r="Y299" s="451"/>
      <c r="Z299" s="451"/>
      <c r="AA299" s="451"/>
      <c r="AB299" s="451"/>
      <c r="AC299" s="452"/>
      <c r="AD299" s="118"/>
      <c r="AU299" s="453" t="str">
        <f>IF(OR(I299="×",AU303="×"),"×","●")</f>
        <v>●</v>
      </c>
      <c r="AV299" s="346">
        <f t="shared" ref="AV299" si="6">IF(AU299="●",IF(I299="定","-",I299),"-")</f>
        <v>0</v>
      </c>
    </row>
    <row r="300" spans="3:48" ht="10.9" customHeight="1">
      <c r="C300" s="434"/>
      <c r="D300" s="437"/>
      <c r="E300" s="440"/>
      <c r="F300" s="440"/>
      <c r="G300" s="434"/>
      <c r="H300" s="440"/>
      <c r="I300" s="457"/>
      <c r="J300" s="458"/>
      <c r="K300" s="459"/>
      <c r="L300" s="447"/>
      <c r="M300" s="448"/>
      <c r="N300" s="448"/>
      <c r="O300" s="448"/>
      <c r="P300" s="448"/>
      <c r="Q300" s="449"/>
      <c r="R300" s="499"/>
      <c r="S300" s="500"/>
      <c r="T300" s="501"/>
      <c r="U300" s="506"/>
      <c r="V300" s="506"/>
      <c r="W300" s="507"/>
      <c r="X300" s="450"/>
      <c r="Y300" s="451"/>
      <c r="Z300" s="451"/>
      <c r="AA300" s="451"/>
      <c r="AB300" s="451"/>
      <c r="AC300" s="452"/>
      <c r="AD300" s="118"/>
      <c r="AU300" s="453"/>
      <c r="AV300" s="346"/>
    </row>
    <row r="301" spans="3:48" ht="10.9" customHeight="1">
      <c r="C301" s="434"/>
      <c r="D301" s="437"/>
      <c r="E301" s="440"/>
      <c r="F301" s="440"/>
      <c r="G301" s="434"/>
      <c r="H301" s="440"/>
      <c r="I301" s="457"/>
      <c r="J301" s="458"/>
      <c r="K301" s="459"/>
      <c r="L301" s="447"/>
      <c r="M301" s="448"/>
      <c r="N301" s="448"/>
      <c r="O301" s="448"/>
      <c r="P301" s="448"/>
      <c r="Q301" s="449"/>
      <c r="R301" s="499"/>
      <c r="S301" s="500"/>
      <c r="T301" s="501"/>
      <c r="U301" s="506"/>
      <c r="V301" s="506"/>
      <c r="W301" s="507"/>
      <c r="X301" s="450"/>
      <c r="Y301" s="451"/>
      <c r="Z301" s="451"/>
      <c r="AA301" s="451"/>
      <c r="AB301" s="451"/>
      <c r="AC301" s="452"/>
      <c r="AD301" s="118"/>
      <c r="AU301" s="453"/>
      <c r="AV301" s="346"/>
    </row>
    <row r="302" spans="3:48" ht="10.9" customHeight="1">
      <c r="C302" s="444"/>
      <c r="D302" s="445"/>
      <c r="E302" s="446"/>
      <c r="F302" s="446"/>
      <c r="G302" s="444"/>
      <c r="H302" s="446"/>
      <c r="I302" s="480"/>
      <c r="J302" s="481"/>
      <c r="K302" s="482"/>
      <c r="L302" s="447"/>
      <c r="M302" s="448"/>
      <c r="N302" s="448"/>
      <c r="O302" s="448"/>
      <c r="P302" s="448"/>
      <c r="Q302" s="449"/>
      <c r="R302" s="510"/>
      <c r="S302" s="511"/>
      <c r="T302" s="512"/>
      <c r="U302" s="506"/>
      <c r="V302" s="506"/>
      <c r="W302" s="507"/>
      <c r="X302" s="450"/>
      <c r="Y302" s="451"/>
      <c r="Z302" s="451"/>
      <c r="AA302" s="451"/>
      <c r="AB302" s="451"/>
      <c r="AC302" s="452"/>
      <c r="AD302" s="118"/>
      <c r="AU302" s="453"/>
      <c r="AV302" s="346"/>
    </row>
    <row r="303" spans="3:48" ht="10.9" customHeight="1">
      <c r="C303" s="478">
        <v>4</v>
      </c>
      <c r="D303" s="479" t="s">
        <v>9</v>
      </c>
      <c r="E303" s="439">
        <v>28</v>
      </c>
      <c r="F303" s="439" t="s">
        <v>10</v>
      </c>
      <c r="G303" s="478" t="s">
        <v>25</v>
      </c>
      <c r="H303" s="439"/>
      <c r="I303" s="454"/>
      <c r="J303" s="455"/>
      <c r="K303" s="456"/>
      <c r="L303" s="447">
        <f t="shared" ref="L303" si="7">IF(AND(I303="○",AU303="●"),2+ROUNDDOWN(($K$246-100)/100,0)*2,0)</f>
        <v>0</v>
      </c>
      <c r="M303" s="448"/>
      <c r="N303" s="448"/>
      <c r="O303" s="448"/>
      <c r="P303" s="448"/>
      <c r="Q303" s="449"/>
      <c r="R303" s="496"/>
      <c r="S303" s="497"/>
      <c r="T303" s="498"/>
      <c r="U303" s="505"/>
      <c r="V303" s="506"/>
      <c r="W303" s="507"/>
      <c r="X303" s="450">
        <f t="shared" ref="X303" si="8">IF(I303="○",L303,ROUNDUP(L303*U303,1))</f>
        <v>0</v>
      </c>
      <c r="Y303" s="451"/>
      <c r="Z303" s="451"/>
      <c r="AA303" s="451"/>
      <c r="AB303" s="451"/>
      <c r="AC303" s="452"/>
      <c r="AD303" s="118"/>
      <c r="AU303" s="453" t="str">
        <f t="shared" ref="AU303" si="9">IF(OR(I303="×",AU307="×"),"×","●")</f>
        <v>●</v>
      </c>
      <c r="AV303" s="346">
        <f t="shared" ref="AV303" si="10">IF(AU303="●",IF(I303="定","-",I303),"-")</f>
        <v>0</v>
      </c>
    </row>
    <row r="304" spans="3:48" ht="10.9" customHeight="1">
      <c r="C304" s="434"/>
      <c r="D304" s="437"/>
      <c r="E304" s="440"/>
      <c r="F304" s="440"/>
      <c r="G304" s="434"/>
      <c r="H304" s="440"/>
      <c r="I304" s="457"/>
      <c r="J304" s="458"/>
      <c r="K304" s="459"/>
      <c r="L304" s="447"/>
      <c r="M304" s="448"/>
      <c r="N304" s="448"/>
      <c r="O304" s="448"/>
      <c r="P304" s="448"/>
      <c r="Q304" s="449"/>
      <c r="R304" s="499"/>
      <c r="S304" s="500"/>
      <c r="T304" s="501"/>
      <c r="U304" s="506"/>
      <c r="V304" s="506"/>
      <c r="W304" s="507"/>
      <c r="X304" s="450"/>
      <c r="Y304" s="451"/>
      <c r="Z304" s="451"/>
      <c r="AA304" s="451"/>
      <c r="AB304" s="451"/>
      <c r="AC304" s="452"/>
      <c r="AD304" s="118"/>
      <c r="AU304" s="453"/>
      <c r="AV304" s="346"/>
    </row>
    <row r="305" spans="3:48" ht="10.9" customHeight="1">
      <c r="C305" s="434"/>
      <c r="D305" s="437"/>
      <c r="E305" s="440"/>
      <c r="F305" s="440"/>
      <c r="G305" s="434"/>
      <c r="H305" s="440"/>
      <c r="I305" s="457"/>
      <c r="J305" s="458"/>
      <c r="K305" s="459"/>
      <c r="L305" s="447"/>
      <c r="M305" s="448"/>
      <c r="N305" s="448"/>
      <c r="O305" s="448"/>
      <c r="P305" s="448"/>
      <c r="Q305" s="449"/>
      <c r="R305" s="499"/>
      <c r="S305" s="500"/>
      <c r="T305" s="501"/>
      <c r="U305" s="506"/>
      <c r="V305" s="506"/>
      <c r="W305" s="507"/>
      <c r="X305" s="450"/>
      <c r="Y305" s="451"/>
      <c r="Z305" s="451"/>
      <c r="AA305" s="451"/>
      <c r="AB305" s="451"/>
      <c r="AC305" s="452"/>
      <c r="AD305" s="118"/>
      <c r="AU305" s="453"/>
      <c r="AV305" s="346"/>
    </row>
    <row r="306" spans="3:48" ht="10.9" customHeight="1">
      <c r="C306" s="444"/>
      <c r="D306" s="445"/>
      <c r="E306" s="446"/>
      <c r="F306" s="446"/>
      <c r="G306" s="444"/>
      <c r="H306" s="446"/>
      <c r="I306" s="480"/>
      <c r="J306" s="481"/>
      <c r="K306" s="482"/>
      <c r="L306" s="447"/>
      <c r="M306" s="448"/>
      <c r="N306" s="448"/>
      <c r="O306" s="448"/>
      <c r="P306" s="448"/>
      <c r="Q306" s="449"/>
      <c r="R306" s="510"/>
      <c r="S306" s="511"/>
      <c r="T306" s="512"/>
      <c r="U306" s="506"/>
      <c r="V306" s="506"/>
      <c r="W306" s="507"/>
      <c r="X306" s="450"/>
      <c r="Y306" s="451"/>
      <c r="Z306" s="451"/>
      <c r="AA306" s="451"/>
      <c r="AB306" s="451"/>
      <c r="AC306" s="452"/>
      <c r="AD306" s="118"/>
      <c r="AU306" s="453"/>
      <c r="AV306" s="346"/>
    </row>
    <row r="307" spans="3:48" ht="10.9" customHeight="1">
      <c r="C307" s="478">
        <v>4</v>
      </c>
      <c r="D307" s="479" t="s">
        <v>9</v>
      </c>
      <c r="E307" s="439">
        <v>29</v>
      </c>
      <c r="F307" s="439" t="s">
        <v>10</v>
      </c>
      <c r="G307" s="478" t="s">
        <v>19</v>
      </c>
      <c r="H307" s="439"/>
      <c r="I307" s="454"/>
      <c r="J307" s="455"/>
      <c r="K307" s="456"/>
      <c r="L307" s="447">
        <f t="shared" ref="L307" si="11">IF(AND(I307="○",AU307="●"),2+ROUNDDOWN(($K$246-100)/100,0)*2,0)</f>
        <v>0</v>
      </c>
      <c r="M307" s="448"/>
      <c r="N307" s="448"/>
      <c r="O307" s="448"/>
      <c r="P307" s="448"/>
      <c r="Q307" s="449"/>
      <c r="R307" s="496"/>
      <c r="S307" s="497"/>
      <c r="T307" s="498"/>
      <c r="U307" s="505"/>
      <c r="V307" s="506"/>
      <c r="W307" s="507"/>
      <c r="X307" s="450">
        <f t="shared" ref="X307" si="12">IF(I307="○",L307,ROUNDUP(L307*U307,1))</f>
        <v>0</v>
      </c>
      <c r="Y307" s="451"/>
      <c r="Z307" s="451"/>
      <c r="AA307" s="451"/>
      <c r="AB307" s="451"/>
      <c r="AC307" s="452"/>
      <c r="AD307" s="118"/>
      <c r="AU307" s="453" t="str">
        <f t="shared" ref="AU307" si="13">IF(OR(I307="×",AU311="×"),"×","●")</f>
        <v>●</v>
      </c>
      <c r="AV307" s="346">
        <f t="shared" ref="AV307" si="14">IF(AU307="●",IF(I307="定","-",I307),"-")</f>
        <v>0</v>
      </c>
    </row>
    <row r="308" spans="3:48" ht="10.9" customHeight="1">
      <c r="C308" s="434"/>
      <c r="D308" s="437"/>
      <c r="E308" s="440"/>
      <c r="F308" s="440"/>
      <c r="G308" s="434"/>
      <c r="H308" s="440"/>
      <c r="I308" s="457"/>
      <c r="J308" s="458"/>
      <c r="K308" s="459"/>
      <c r="L308" s="447"/>
      <c r="M308" s="448"/>
      <c r="N308" s="448"/>
      <c r="O308" s="448"/>
      <c r="P308" s="448"/>
      <c r="Q308" s="449"/>
      <c r="R308" s="499"/>
      <c r="S308" s="500"/>
      <c r="T308" s="501"/>
      <c r="U308" s="506"/>
      <c r="V308" s="506"/>
      <c r="W308" s="507"/>
      <c r="X308" s="450"/>
      <c r="Y308" s="451"/>
      <c r="Z308" s="451"/>
      <c r="AA308" s="451"/>
      <c r="AB308" s="451"/>
      <c r="AC308" s="452"/>
      <c r="AD308" s="118"/>
      <c r="AU308" s="453"/>
      <c r="AV308" s="346"/>
    </row>
    <row r="309" spans="3:48" ht="10.9" customHeight="1">
      <c r="C309" s="434"/>
      <c r="D309" s="437"/>
      <c r="E309" s="440"/>
      <c r="F309" s="440"/>
      <c r="G309" s="434"/>
      <c r="H309" s="440"/>
      <c r="I309" s="457"/>
      <c r="J309" s="458"/>
      <c r="K309" s="459"/>
      <c r="L309" s="447"/>
      <c r="M309" s="448"/>
      <c r="N309" s="448"/>
      <c r="O309" s="448"/>
      <c r="P309" s="448"/>
      <c r="Q309" s="449"/>
      <c r="R309" s="499"/>
      <c r="S309" s="500"/>
      <c r="T309" s="501"/>
      <c r="U309" s="506"/>
      <c r="V309" s="506"/>
      <c r="W309" s="507"/>
      <c r="X309" s="450"/>
      <c r="Y309" s="451"/>
      <c r="Z309" s="451"/>
      <c r="AA309" s="451"/>
      <c r="AB309" s="451"/>
      <c r="AC309" s="452"/>
      <c r="AD309" s="118"/>
      <c r="AU309" s="453"/>
      <c r="AV309" s="346"/>
    </row>
    <row r="310" spans="3:48" ht="10.9" customHeight="1">
      <c r="C310" s="444"/>
      <c r="D310" s="445"/>
      <c r="E310" s="446"/>
      <c r="F310" s="446"/>
      <c r="G310" s="444"/>
      <c r="H310" s="446"/>
      <c r="I310" s="480"/>
      <c r="J310" s="481"/>
      <c r="K310" s="482"/>
      <c r="L310" s="447"/>
      <c r="M310" s="448"/>
      <c r="N310" s="448"/>
      <c r="O310" s="448"/>
      <c r="P310" s="448"/>
      <c r="Q310" s="449"/>
      <c r="R310" s="510"/>
      <c r="S310" s="511"/>
      <c r="T310" s="512"/>
      <c r="U310" s="506"/>
      <c r="V310" s="506"/>
      <c r="W310" s="507"/>
      <c r="X310" s="450"/>
      <c r="Y310" s="451"/>
      <c r="Z310" s="451"/>
      <c r="AA310" s="451"/>
      <c r="AB310" s="451"/>
      <c r="AC310" s="452"/>
      <c r="AD310" s="118"/>
      <c r="AU310" s="453"/>
      <c r="AV310" s="346"/>
    </row>
    <row r="311" spans="3:48" ht="10.9" customHeight="1">
      <c r="C311" s="478">
        <v>4</v>
      </c>
      <c r="D311" s="479" t="s">
        <v>9</v>
      </c>
      <c r="E311" s="439">
        <v>30</v>
      </c>
      <c r="F311" s="439" t="s">
        <v>10</v>
      </c>
      <c r="G311" s="478" t="s">
        <v>20</v>
      </c>
      <c r="H311" s="439"/>
      <c r="I311" s="454"/>
      <c r="J311" s="455"/>
      <c r="K311" s="456"/>
      <c r="L311" s="447">
        <f t="shared" ref="L311" si="15">IF(AND(I311="○",AU311="●"),2+ROUNDDOWN(($K$246-100)/100,0)*2,0)</f>
        <v>0</v>
      </c>
      <c r="M311" s="448"/>
      <c r="N311" s="448"/>
      <c r="O311" s="448"/>
      <c r="P311" s="448"/>
      <c r="Q311" s="449"/>
      <c r="R311" s="496"/>
      <c r="S311" s="497"/>
      <c r="T311" s="498"/>
      <c r="U311" s="505"/>
      <c r="V311" s="506"/>
      <c r="W311" s="507"/>
      <c r="X311" s="450">
        <f t="shared" ref="X311" si="16">IF(I311="○",L311,ROUNDUP(L311*U311,1))</f>
        <v>0</v>
      </c>
      <c r="Y311" s="451"/>
      <c r="Z311" s="451"/>
      <c r="AA311" s="451"/>
      <c r="AB311" s="451"/>
      <c r="AC311" s="452"/>
      <c r="AD311" s="118"/>
      <c r="AU311" s="453" t="str">
        <f t="shared" ref="AU311" si="17">IF(OR(I311="×",AU315="×"),"×","●")</f>
        <v>●</v>
      </c>
      <c r="AV311" s="346">
        <f t="shared" ref="AV311" si="18">IF(AU311="●",IF(I311="定","-",I311),"-")</f>
        <v>0</v>
      </c>
    </row>
    <row r="312" spans="3:48" ht="10.9" customHeight="1">
      <c r="C312" s="434"/>
      <c r="D312" s="437"/>
      <c r="E312" s="440"/>
      <c r="F312" s="440"/>
      <c r="G312" s="434"/>
      <c r="H312" s="440"/>
      <c r="I312" s="457"/>
      <c r="J312" s="458"/>
      <c r="K312" s="459"/>
      <c r="L312" s="447"/>
      <c r="M312" s="448"/>
      <c r="N312" s="448"/>
      <c r="O312" s="448"/>
      <c r="P312" s="448"/>
      <c r="Q312" s="449"/>
      <c r="R312" s="499"/>
      <c r="S312" s="500"/>
      <c r="T312" s="501"/>
      <c r="U312" s="506"/>
      <c r="V312" s="506"/>
      <c r="W312" s="507"/>
      <c r="X312" s="450"/>
      <c r="Y312" s="451"/>
      <c r="Z312" s="451"/>
      <c r="AA312" s="451"/>
      <c r="AB312" s="451"/>
      <c r="AC312" s="452"/>
      <c r="AD312" s="118"/>
      <c r="AU312" s="453"/>
      <c r="AV312" s="346"/>
    </row>
    <row r="313" spans="3:48" ht="10.9" customHeight="1">
      <c r="C313" s="434"/>
      <c r="D313" s="437"/>
      <c r="E313" s="440"/>
      <c r="F313" s="440"/>
      <c r="G313" s="434"/>
      <c r="H313" s="440"/>
      <c r="I313" s="457"/>
      <c r="J313" s="458"/>
      <c r="K313" s="459"/>
      <c r="L313" s="447"/>
      <c r="M313" s="448"/>
      <c r="N313" s="448"/>
      <c r="O313" s="448"/>
      <c r="P313" s="448"/>
      <c r="Q313" s="449"/>
      <c r="R313" s="499"/>
      <c r="S313" s="500"/>
      <c r="T313" s="501"/>
      <c r="U313" s="506"/>
      <c r="V313" s="506"/>
      <c r="W313" s="507"/>
      <c r="X313" s="450"/>
      <c r="Y313" s="451"/>
      <c r="Z313" s="451"/>
      <c r="AA313" s="451"/>
      <c r="AB313" s="451"/>
      <c r="AC313" s="452"/>
      <c r="AD313" s="118"/>
      <c r="AU313" s="453"/>
      <c r="AV313" s="346"/>
    </row>
    <row r="314" spans="3:48" ht="10.9" customHeight="1">
      <c r="C314" s="444"/>
      <c r="D314" s="445"/>
      <c r="E314" s="446"/>
      <c r="F314" s="446"/>
      <c r="G314" s="444"/>
      <c r="H314" s="446"/>
      <c r="I314" s="480"/>
      <c r="J314" s="481"/>
      <c r="K314" s="482"/>
      <c r="L314" s="447"/>
      <c r="M314" s="448"/>
      <c r="N314" s="448"/>
      <c r="O314" s="448"/>
      <c r="P314" s="448"/>
      <c r="Q314" s="449"/>
      <c r="R314" s="510"/>
      <c r="S314" s="511"/>
      <c r="T314" s="512"/>
      <c r="U314" s="506"/>
      <c r="V314" s="506"/>
      <c r="W314" s="507"/>
      <c r="X314" s="450"/>
      <c r="Y314" s="451"/>
      <c r="Z314" s="451"/>
      <c r="AA314" s="451"/>
      <c r="AB314" s="451"/>
      <c r="AC314" s="452"/>
      <c r="AD314" s="118"/>
      <c r="AU314" s="453"/>
      <c r="AV314" s="346"/>
    </row>
    <row r="315" spans="3:48" ht="10.9" customHeight="1">
      <c r="C315" s="478">
        <v>5</v>
      </c>
      <c r="D315" s="479" t="s">
        <v>9</v>
      </c>
      <c r="E315" s="439">
        <v>1</v>
      </c>
      <c r="F315" s="439" t="s">
        <v>10</v>
      </c>
      <c r="G315" s="478" t="s">
        <v>21</v>
      </c>
      <c r="H315" s="439"/>
      <c r="I315" s="454"/>
      <c r="J315" s="455"/>
      <c r="K315" s="456"/>
      <c r="L315" s="447">
        <f t="shared" ref="L315" si="19">IF(AND(I315="○",AU315="●"),2+ROUNDDOWN(($K$246-100)/100,0)*2,0)</f>
        <v>0</v>
      </c>
      <c r="M315" s="448"/>
      <c r="N315" s="448"/>
      <c r="O315" s="448"/>
      <c r="P315" s="448"/>
      <c r="Q315" s="449"/>
      <c r="R315" s="496"/>
      <c r="S315" s="497"/>
      <c r="T315" s="498"/>
      <c r="U315" s="505"/>
      <c r="V315" s="506"/>
      <c r="W315" s="507"/>
      <c r="X315" s="450">
        <f t="shared" ref="X315" si="20">IF(I315="○",L315,ROUNDUP(L315*U315,1))</f>
        <v>0</v>
      </c>
      <c r="Y315" s="451"/>
      <c r="Z315" s="451"/>
      <c r="AA315" s="451"/>
      <c r="AB315" s="451"/>
      <c r="AC315" s="452"/>
      <c r="AD315" s="118"/>
      <c r="AU315" s="453" t="str">
        <f t="shared" ref="AU315" si="21">IF(OR(I315="×",AU319="×"),"×","●")</f>
        <v>●</v>
      </c>
      <c r="AV315" s="346">
        <f t="shared" ref="AV315" si="22">IF(AU315="●",IF(I315="定","-",I315),"-")</f>
        <v>0</v>
      </c>
    </row>
    <row r="316" spans="3:48" ht="10.9" customHeight="1">
      <c r="C316" s="434"/>
      <c r="D316" s="437"/>
      <c r="E316" s="440"/>
      <c r="F316" s="440"/>
      <c r="G316" s="434"/>
      <c r="H316" s="440"/>
      <c r="I316" s="457"/>
      <c r="J316" s="458"/>
      <c r="K316" s="459"/>
      <c r="L316" s="447"/>
      <c r="M316" s="448"/>
      <c r="N316" s="448"/>
      <c r="O316" s="448"/>
      <c r="P316" s="448"/>
      <c r="Q316" s="449"/>
      <c r="R316" s="499"/>
      <c r="S316" s="500"/>
      <c r="T316" s="501"/>
      <c r="U316" s="506"/>
      <c r="V316" s="506"/>
      <c r="W316" s="507"/>
      <c r="X316" s="450"/>
      <c r="Y316" s="451"/>
      <c r="Z316" s="451"/>
      <c r="AA316" s="451"/>
      <c r="AB316" s="451"/>
      <c r="AC316" s="452"/>
      <c r="AD316" s="118"/>
      <c r="AU316" s="453"/>
      <c r="AV316" s="346"/>
    </row>
    <row r="317" spans="3:48" ht="10.9" customHeight="1">
      <c r="C317" s="434"/>
      <c r="D317" s="437"/>
      <c r="E317" s="440"/>
      <c r="F317" s="440"/>
      <c r="G317" s="434"/>
      <c r="H317" s="440"/>
      <c r="I317" s="457"/>
      <c r="J317" s="458"/>
      <c r="K317" s="459"/>
      <c r="L317" s="447"/>
      <c r="M317" s="448"/>
      <c r="N317" s="448"/>
      <c r="O317" s="448"/>
      <c r="P317" s="448"/>
      <c r="Q317" s="449"/>
      <c r="R317" s="499"/>
      <c r="S317" s="500"/>
      <c r="T317" s="501"/>
      <c r="U317" s="506"/>
      <c r="V317" s="506"/>
      <c r="W317" s="507"/>
      <c r="X317" s="450"/>
      <c r="Y317" s="451"/>
      <c r="Z317" s="451"/>
      <c r="AA317" s="451"/>
      <c r="AB317" s="451"/>
      <c r="AC317" s="452"/>
      <c r="AD317" s="118"/>
      <c r="AU317" s="453"/>
      <c r="AV317" s="346"/>
    </row>
    <row r="318" spans="3:48" ht="10.9" customHeight="1">
      <c r="C318" s="444"/>
      <c r="D318" s="445"/>
      <c r="E318" s="446"/>
      <c r="F318" s="446"/>
      <c r="G318" s="444"/>
      <c r="H318" s="446"/>
      <c r="I318" s="480"/>
      <c r="J318" s="481"/>
      <c r="K318" s="482"/>
      <c r="L318" s="447"/>
      <c r="M318" s="448"/>
      <c r="N318" s="448"/>
      <c r="O318" s="448"/>
      <c r="P318" s="448"/>
      <c r="Q318" s="449"/>
      <c r="R318" s="510"/>
      <c r="S318" s="511"/>
      <c r="T318" s="512"/>
      <c r="U318" s="506"/>
      <c r="V318" s="506"/>
      <c r="W318" s="507"/>
      <c r="X318" s="450"/>
      <c r="Y318" s="451"/>
      <c r="Z318" s="451"/>
      <c r="AA318" s="451"/>
      <c r="AB318" s="451"/>
      <c r="AC318" s="452"/>
      <c r="AD318" s="118"/>
      <c r="AU318" s="453"/>
      <c r="AV318" s="346"/>
    </row>
    <row r="319" spans="3:48" ht="10.9" customHeight="1">
      <c r="C319" s="478">
        <v>5</v>
      </c>
      <c r="D319" s="479" t="s">
        <v>9</v>
      </c>
      <c r="E319" s="439">
        <v>2</v>
      </c>
      <c r="F319" s="439" t="s">
        <v>10</v>
      </c>
      <c r="G319" s="478" t="s">
        <v>22</v>
      </c>
      <c r="H319" s="439"/>
      <c r="I319" s="454"/>
      <c r="J319" s="455"/>
      <c r="K319" s="456"/>
      <c r="L319" s="447">
        <f t="shared" ref="L319" si="23">IF(AND(I319="○",AU319="●"),2+ROUNDDOWN(($K$246-100)/100,0)*2,0)</f>
        <v>0</v>
      </c>
      <c r="M319" s="448"/>
      <c r="N319" s="448"/>
      <c r="O319" s="448"/>
      <c r="P319" s="448"/>
      <c r="Q319" s="449"/>
      <c r="R319" s="496"/>
      <c r="S319" s="497"/>
      <c r="T319" s="498"/>
      <c r="U319" s="505"/>
      <c r="V319" s="506"/>
      <c r="W319" s="507"/>
      <c r="X319" s="450">
        <f t="shared" ref="X319" si="24">IF(I319="○",L319,ROUNDUP(L319*U319,1))</f>
        <v>0</v>
      </c>
      <c r="Y319" s="451"/>
      <c r="Z319" s="451"/>
      <c r="AA319" s="451"/>
      <c r="AB319" s="451"/>
      <c r="AC319" s="452"/>
      <c r="AD319" s="118"/>
      <c r="AU319" s="453" t="str">
        <f t="shared" ref="AU319" si="25">IF(OR(I319="×",AU323="×"),"×","●")</f>
        <v>●</v>
      </c>
      <c r="AV319" s="346">
        <f t="shared" ref="AV319" si="26">IF(AU319="●",IF(I319="定","-",I319),"-")</f>
        <v>0</v>
      </c>
    </row>
    <row r="320" spans="3:48" ht="10.9" customHeight="1">
      <c r="C320" s="434"/>
      <c r="D320" s="437"/>
      <c r="E320" s="440"/>
      <c r="F320" s="440"/>
      <c r="G320" s="434"/>
      <c r="H320" s="440"/>
      <c r="I320" s="457"/>
      <c r="J320" s="458"/>
      <c r="K320" s="459"/>
      <c r="L320" s="447"/>
      <c r="M320" s="448"/>
      <c r="N320" s="448"/>
      <c r="O320" s="448"/>
      <c r="P320" s="448"/>
      <c r="Q320" s="449"/>
      <c r="R320" s="499"/>
      <c r="S320" s="500"/>
      <c r="T320" s="501"/>
      <c r="U320" s="506"/>
      <c r="V320" s="506"/>
      <c r="W320" s="507"/>
      <c r="X320" s="450"/>
      <c r="Y320" s="451"/>
      <c r="Z320" s="451"/>
      <c r="AA320" s="451"/>
      <c r="AB320" s="451"/>
      <c r="AC320" s="452"/>
      <c r="AD320" s="118"/>
      <c r="AU320" s="453"/>
      <c r="AV320" s="346"/>
    </row>
    <row r="321" spans="3:48" ht="10.9" customHeight="1">
      <c r="C321" s="434"/>
      <c r="D321" s="437"/>
      <c r="E321" s="440"/>
      <c r="F321" s="440"/>
      <c r="G321" s="434"/>
      <c r="H321" s="440"/>
      <c r="I321" s="457"/>
      <c r="J321" s="458"/>
      <c r="K321" s="459"/>
      <c r="L321" s="447"/>
      <c r="M321" s="448"/>
      <c r="N321" s="448"/>
      <c r="O321" s="448"/>
      <c r="P321" s="448"/>
      <c r="Q321" s="449"/>
      <c r="R321" s="499"/>
      <c r="S321" s="500"/>
      <c r="T321" s="501"/>
      <c r="U321" s="506"/>
      <c r="V321" s="506"/>
      <c r="W321" s="507"/>
      <c r="X321" s="450"/>
      <c r="Y321" s="451"/>
      <c r="Z321" s="451"/>
      <c r="AA321" s="451"/>
      <c r="AB321" s="451"/>
      <c r="AC321" s="452"/>
      <c r="AD321" s="118"/>
      <c r="AU321" s="453"/>
      <c r="AV321" s="346"/>
    </row>
    <row r="322" spans="3:48" ht="10.9" customHeight="1">
      <c r="C322" s="444"/>
      <c r="D322" s="445"/>
      <c r="E322" s="446"/>
      <c r="F322" s="446"/>
      <c r="G322" s="444"/>
      <c r="H322" s="446"/>
      <c r="I322" s="480"/>
      <c r="J322" s="481"/>
      <c r="K322" s="482"/>
      <c r="L322" s="447"/>
      <c r="M322" s="448"/>
      <c r="N322" s="448"/>
      <c r="O322" s="448"/>
      <c r="P322" s="448"/>
      <c r="Q322" s="449"/>
      <c r="R322" s="510"/>
      <c r="S322" s="511"/>
      <c r="T322" s="512"/>
      <c r="U322" s="506"/>
      <c r="V322" s="506"/>
      <c r="W322" s="507"/>
      <c r="X322" s="450"/>
      <c r="Y322" s="451"/>
      <c r="Z322" s="451"/>
      <c r="AA322" s="451"/>
      <c r="AB322" s="451"/>
      <c r="AC322" s="452"/>
      <c r="AD322" s="118"/>
      <c r="AU322" s="453"/>
      <c r="AV322" s="346"/>
    </row>
    <row r="323" spans="3:48" ht="10.9" customHeight="1">
      <c r="C323" s="478">
        <v>5</v>
      </c>
      <c r="D323" s="479" t="s">
        <v>9</v>
      </c>
      <c r="E323" s="439">
        <v>3</v>
      </c>
      <c r="F323" s="439" t="s">
        <v>10</v>
      </c>
      <c r="G323" s="478" t="s">
        <v>23</v>
      </c>
      <c r="H323" s="439"/>
      <c r="I323" s="454"/>
      <c r="J323" s="455"/>
      <c r="K323" s="456"/>
      <c r="L323" s="447">
        <f t="shared" ref="L323" si="27">IF(AND(I323="○",AU323="●"),2+ROUNDDOWN(($K$246-100)/100,0)*2,0)</f>
        <v>0</v>
      </c>
      <c r="M323" s="448"/>
      <c r="N323" s="448"/>
      <c r="O323" s="448"/>
      <c r="P323" s="448"/>
      <c r="Q323" s="449"/>
      <c r="R323" s="496"/>
      <c r="S323" s="497"/>
      <c r="T323" s="498"/>
      <c r="U323" s="505"/>
      <c r="V323" s="506"/>
      <c r="W323" s="507"/>
      <c r="X323" s="450">
        <f t="shared" ref="X323" si="28">IF(I323="○",L323,ROUNDUP(L323*U323,1))</f>
        <v>0</v>
      </c>
      <c r="Y323" s="451"/>
      <c r="Z323" s="451"/>
      <c r="AA323" s="451"/>
      <c r="AB323" s="451"/>
      <c r="AC323" s="452"/>
      <c r="AD323" s="118"/>
      <c r="AU323" s="453" t="str">
        <f t="shared" ref="AU323" si="29">IF(OR(I323="×",AU327="×"),"×","●")</f>
        <v>●</v>
      </c>
      <c r="AV323" s="346">
        <f t="shared" ref="AV323" si="30">IF(AU323="●",IF(I323="定","-",I323),"-")</f>
        <v>0</v>
      </c>
    </row>
    <row r="324" spans="3:48" ht="10.9" customHeight="1">
      <c r="C324" s="434"/>
      <c r="D324" s="437"/>
      <c r="E324" s="440"/>
      <c r="F324" s="440"/>
      <c r="G324" s="434"/>
      <c r="H324" s="440"/>
      <c r="I324" s="457"/>
      <c r="J324" s="458"/>
      <c r="K324" s="459"/>
      <c r="L324" s="447"/>
      <c r="M324" s="448"/>
      <c r="N324" s="448"/>
      <c r="O324" s="448"/>
      <c r="P324" s="448"/>
      <c r="Q324" s="449"/>
      <c r="R324" s="499"/>
      <c r="S324" s="500"/>
      <c r="T324" s="501"/>
      <c r="U324" s="506"/>
      <c r="V324" s="506"/>
      <c r="W324" s="507"/>
      <c r="X324" s="450"/>
      <c r="Y324" s="451"/>
      <c r="Z324" s="451"/>
      <c r="AA324" s="451"/>
      <c r="AB324" s="451"/>
      <c r="AC324" s="452"/>
      <c r="AD324" s="118"/>
      <c r="AU324" s="453"/>
      <c r="AV324" s="346"/>
    </row>
    <row r="325" spans="3:48" ht="10.9" customHeight="1">
      <c r="C325" s="434"/>
      <c r="D325" s="437"/>
      <c r="E325" s="440"/>
      <c r="F325" s="440"/>
      <c r="G325" s="434"/>
      <c r="H325" s="440"/>
      <c r="I325" s="457"/>
      <c r="J325" s="458"/>
      <c r="K325" s="459"/>
      <c r="L325" s="447"/>
      <c r="M325" s="448"/>
      <c r="N325" s="448"/>
      <c r="O325" s="448"/>
      <c r="P325" s="448"/>
      <c r="Q325" s="449"/>
      <c r="R325" s="499"/>
      <c r="S325" s="500"/>
      <c r="T325" s="501"/>
      <c r="U325" s="506"/>
      <c r="V325" s="506"/>
      <c r="W325" s="507"/>
      <c r="X325" s="450"/>
      <c r="Y325" s="451"/>
      <c r="Z325" s="451"/>
      <c r="AA325" s="451"/>
      <c r="AB325" s="451"/>
      <c r="AC325" s="452"/>
      <c r="AD325" s="118"/>
      <c r="AU325" s="453"/>
      <c r="AV325" s="346"/>
    </row>
    <row r="326" spans="3:48" ht="10.9" customHeight="1">
      <c r="C326" s="444"/>
      <c r="D326" s="445"/>
      <c r="E326" s="446"/>
      <c r="F326" s="446"/>
      <c r="G326" s="444"/>
      <c r="H326" s="446"/>
      <c r="I326" s="480"/>
      <c r="J326" s="481"/>
      <c r="K326" s="482"/>
      <c r="L326" s="447"/>
      <c r="M326" s="448"/>
      <c r="N326" s="448"/>
      <c r="O326" s="448"/>
      <c r="P326" s="448"/>
      <c r="Q326" s="449"/>
      <c r="R326" s="510"/>
      <c r="S326" s="511"/>
      <c r="T326" s="512"/>
      <c r="U326" s="506"/>
      <c r="V326" s="506"/>
      <c r="W326" s="507"/>
      <c r="X326" s="450"/>
      <c r="Y326" s="451"/>
      <c r="Z326" s="451"/>
      <c r="AA326" s="451"/>
      <c r="AB326" s="451"/>
      <c r="AC326" s="452"/>
      <c r="AD326" s="118"/>
      <c r="AU326" s="453"/>
      <c r="AV326" s="346"/>
    </row>
    <row r="327" spans="3:48" ht="10.9" customHeight="1">
      <c r="C327" s="478">
        <v>5</v>
      </c>
      <c r="D327" s="479" t="s">
        <v>9</v>
      </c>
      <c r="E327" s="439">
        <v>4</v>
      </c>
      <c r="F327" s="439" t="s">
        <v>10</v>
      </c>
      <c r="G327" s="478" t="s">
        <v>24</v>
      </c>
      <c r="H327" s="439"/>
      <c r="I327" s="454"/>
      <c r="J327" s="455"/>
      <c r="K327" s="456"/>
      <c r="L327" s="447">
        <f t="shared" ref="L327" si="31">IF(AND(I327="○",AU327="●"),2+ROUNDDOWN(($K$246-100)/100,0)*2,0)</f>
        <v>0</v>
      </c>
      <c r="M327" s="448"/>
      <c r="N327" s="448"/>
      <c r="O327" s="448"/>
      <c r="P327" s="448"/>
      <c r="Q327" s="449"/>
      <c r="R327" s="496"/>
      <c r="S327" s="497"/>
      <c r="T327" s="498"/>
      <c r="U327" s="505"/>
      <c r="V327" s="506"/>
      <c r="W327" s="507"/>
      <c r="X327" s="450">
        <f t="shared" ref="X327" si="32">IF(I327="○",L327,ROUNDUP(L327*U327,1))</f>
        <v>0</v>
      </c>
      <c r="Y327" s="451"/>
      <c r="Z327" s="451"/>
      <c r="AA327" s="451"/>
      <c r="AB327" s="451"/>
      <c r="AC327" s="452"/>
      <c r="AD327" s="118"/>
      <c r="AU327" s="453" t="str">
        <f t="shared" ref="AU327" si="33">IF(OR(I327="×",AU331="×"),"×","●")</f>
        <v>●</v>
      </c>
      <c r="AV327" s="346">
        <f t="shared" ref="AV327" si="34">IF(AU327="●",IF(I327="定","-",I327),"-")</f>
        <v>0</v>
      </c>
    </row>
    <row r="328" spans="3:48" ht="10.9" customHeight="1">
      <c r="C328" s="434"/>
      <c r="D328" s="437"/>
      <c r="E328" s="440"/>
      <c r="F328" s="440"/>
      <c r="G328" s="434"/>
      <c r="H328" s="440"/>
      <c r="I328" s="457"/>
      <c r="J328" s="458"/>
      <c r="K328" s="459"/>
      <c r="L328" s="447"/>
      <c r="M328" s="448"/>
      <c r="N328" s="448"/>
      <c r="O328" s="448"/>
      <c r="P328" s="448"/>
      <c r="Q328" s="449"/>
      <c r="R328" s="499"/>
      <c r="S328" s="500"/>
      <c r="T328" s="501"/>
      <c r="U328" s="506"/>
      <c r="V328" s="506"/>
      <c r="W328" s="507"/>
      <c r="X328" s="450"/>
      <c r="Y328" s="451"/>
      <c r="Z328" s="451"/>
      <c r="AA328" s="451"/>
      <c r="AB328" s="451"/>
      <c r="AC328" s="452"/>
      <c r="AD328" s="118"/>
      <c r="AU328" s="453"/>
      <c r="AV328" s="346"/>
    </row>
    <row r="329" spans="3:48" ht="10.9" customHeight="1">
      <c r="C329" s="434"/>
      <c r="D329" s="437"/>
      <c r="E329" s="440"/>
      <c r="F329" s="440"/>
      <c r="G329" s="434"/>
      <c r="H329" s="440"/>
      <c r="I329" s="457"/>
      <c r="J329" s="458"/>
      <c r="K329" s="459"/>
      <c r="L329" s="447"/>
      <c r="M329" s="448"/>
      <c r="N329" s="448"/>
      <c r="O329" s="448"/>
      <c r="P329" s="448"/>
      <c r="Q329" s="449"/>
      <c r="R329" s="499"/>
      <c r="S329" s="500"/>
      <c r="T329" s="501"/>
      <c r="U329" s="506"/>
      <c r="V329" s="506"/>
      <c r="W329" s="507"/>
      <c r="X329" s="450"/>
      <c r="Y329" s="451"/>
      <c r="Z329" s="451"/>
      <c r="AA329" s="451"/>
      <c r="AB329" s="451"/>
      <c r="AC329" s="452"/>
      <c r="AD329" s="118"/>
      <c r="AU329" s="453"/>
      <c r="AV329" s="346"/>
    </row>
    <row r="330" spans="3:48" ht="10.9" customHeight="1">
      <c r="C330" s="444"/>
      <c r="D330" s="445"/>
      <c r="E330" s="446"/>
      <c r="F330" s="446"/>
      <c r="G330" s="444"/>
      <c r="H330" s="446"/>
      <c r="I330" s="480"/>
      <c r="J330" s="481"/>
      <c r="K330" s="482"/>
      <c r="L330" s="447"/>
      <c r="M330" s="448"/>
      <c r="N330" s="448"/>
      <c r="O330" s="448"/>
      <c r="P330" s="448"/>
      <c r="Q330" s="449"/>
      <c r="R330" s="510"/>
      <c r="S330" s="511"/>
      <c r="T330" s="512"/>
      <c r="U330" s="506"/>
      <c r="V330" s="506"/>
      <c r="W330" s="507"/>
      <c r="X330" s="450"/>
      <c r="Y330" s="451"/>
      <c r="Z330" s="451"/>
      <c r="AA330" s="451"/>
      <c r="AB330" s="451"/>
      <c r="AC330" s="452"/>
      <c r="AD330" s="118"/>
      <c r="AU330" s="453"/>
      <c r="AV330" s="346"/>
    </row>
    <row r="331" spans="3:48" ht="10.9" customHeight="1">
      <c r="C331" s="478">
        <v>5</v>
      </c>
      <c r="D331" s="479" t="s">
        <v>9</v>
      </c>
      <c r="E331" s="439">
        <v>5</v>
      </c>
      <c r="F331" s="439" t="s">
        <v>10</v>
      </c>
      <c r="G331" s="478" t="s">
        <v>25</v>
      </c>
      <c r="H331" s="439"/>
      <c r="I331" s="454"/>
      <c r="J331" s="455"/>
      <c r="K331" s="456"/>
      <c r="L331" s="447">
        <f t="shared" ref="L331" si="35">IF(AND(I331="○",AU331="●"),2+ROUNDDOWN(($K$246-100)/100,0)*2,0)</f>
        <v>0</v>
      </c>
      <c r="M331" s="448"/>
      <c r="N331" s="448"/>
      <c r="O331" s="448"/>
      <c r="P331" s="448"/>
      <c r="Q331" s="449"/>
      <c r="R331" s="496"/>
      <c r="S331" s="497"/>
      <c r="T331" s="498"/>
      <c r="U331" s="505"/>
      <c r="V331" s="506"/>
      <c r="W331" s="507"/>
      <c r="X331" s="450">
        <f t="shared" ref="X331" si="36">IF(I331="○",L331,ROUNDUP(L331*U331,1))</f>
        <v>0</v>
      </c>
      <c r="Y331" s="451"/>
      <c r="Z331" s="451"/>
      <c r="AA331" s="451"/>
      <c r="AB331" s="451"/>
      <c r="AC331" s="452"/>
      <c r="AD331" s="118"/>
      <c r="AU331" s="453" t="str">
        <f t="shared" ref="AU331" si="37">IF(OR(I331="×",AU335="×"),"×","●")</f>
        <v>●</v>
      </c>
      <c r="AV331" s="346">
        <f t="shared" ref="AV331" si="38">IF(AU331="●",IF(I331="定","-",I331),"-")</f>
        <v>0</v>
      </c>
    </row>
    <row r="332" spans="3:48" ht="10.9" customHeight="1">
      <c r="C332" s="434"/>
      <c r="D332" s="437"/>
      <c r="E332" s="440"/>
      <c r="F332" s="440"/>
      <c r="G332" s="434"/>
      <c r="H332" s="440"/>
      <c r="I332" s="457"/>
      <c r="J332" s="458"/>
      <c r="K332" s="459"/>
      <c r="L332" s="447"/>
      <c r="M332" s="448"/>
      <c r="N332" s="448"/>
      <c r="O332" s="448"/>
      <c r="P332" s="448"/>
      <c r="Q332" s="449"/>
      <c r="R332" s="499"/>
      <c r="S332" s="500"/>
      <c r="T332" s="501"/>
      <c r="U332" s="506"/>
      <c r="V332" s="506"/>
      <c r="W332" s="507"/>
      <c r="X332" s="450"/>
      <c r="Y332" s="451"/>
      <c r="Z332" s="451"/>
      <c r="AA332" s="451"/>
      <c r="AB332" s="451"/>
      <c r="AC332" s="452"/>
      <c r="AD332" s="118"/>
      <c r="AU332" s="453"/>
      <c r="AV332" s="346"/>
    </row>
    <row r="333" spans="3:48" ht="10.9" customHeight="1">
      <c r="C333" s="434"/>
      <c r="D333" s="437"/>
      <c r="E333" s="440"/>
      <c r="F333" s="440"/>
      <c r="G333" s="434"/>
      <c r="H333" s="440"/>
      <c r="I333" s="457"/>
      <c r="J333" s="458"/>
      <c r="K333" s="459"/>
      <c r="L333" s="447"/>
      <c r="M333" s="448"/>
      <c r="N333" s="448"/>
      <c r="O333" s="448"/>
      <c r="P333" s="448"/>
      <c r="Q333" s="449"/>
      <c r="R333" s="499"/>
      <c r="S333" s="500"/>
      <c r="T333" s="501"/>
      <c r="U333" s="506"/>
      <c r="V333" s="506"/>
      <c r="W333" s="507"/>
      <c r="X333" s="450"/>
      <c r="Y333" s="451"/>
      <c r="Z333" s="451"/>
      <c r="AA333" s="451"/>
      <c r="AB333" s="451"/>
      <c r="AC333" s="452"/>
      <c r="AD333" s="118"/>
      <c r="AU333" s="453"/>
      <c r="AV333" s="346"/>
    </row>
    <row r="334" spans="3:48" ht="10.9" customHeight="1">
      <c r="C334" s="444"/>
      <c r="D334" s="445"/>
      <c r="E334" s="446"/>
      <c r="F334" s="446"/>
      <c r="G334" s="444"/>
      <c r="H334" s="446"/>
      <c r="I334" s="480"/>
      <c r="J334" s="481"/>
      <c r="K334" s="482"/>
      <c r="L334" s="447"/>
      <c r="M334" s="448"/>
      <c r="N334" s="448"/>
      <c r="O334" s="448"/>
      <c r="P334" s="448"/>
      <c r="Q334" s="449"/>
      <c r="R334" s="510"/>
      <c r="S334" s="511"/>
      <c r="T334" s="512"/>
      <c r="U334" s="506"/>
      <c r="V334" s="506"/>
      <c r="W334" s="507"/>
      <c r="X334" s="450"/>
      <c r="Y334" s="451"/>
      <c r="Z334" s="451"/>
      <c r="AA334" s="451"/>
      <c r="AB334" s="451"/>
      <c r="AC334" s="452"/>
      <c r="AD334" s="118"/>
      <c r="AU334" s="453"/>
      <c r="AV334" s="346"/>
    </row>
    <row r="335" spans="3:48" ht="10.9" customHeight="1">
      <c r="C335" s="478">
        <v>5</v>
      </c>
      <c r="D335" s="479" t="s">
        <v>9</v>
      </c>
      <c r="E335" s="439">
        <v>6</v>
      </c>
      <c r="F335" s="439" t="s">
        <v>10</v>
      </c>
      <c r="G335" s="478" t="s">
        <v>19</v>
      </c>
      <c r="H335" s="439"/>
      <c r="I335" s="454"/>
      <c r="J335" s="455"/>
      <c r="K335" s="456"/>
      <c r="L335" s="447">
        <f t="shared" ref="L335" si="39">IF(AND(I335="○",AU335="●"),2+ROUNDDOWN(($K$246-100)/100,0)*2,0)</f>
        <v>0</v>
      </c>
      <c r="M335" s="448"/>
      <c r="N335" s="448"/>
      <c r="O335" s="448"/>
      <c r="P335" s="448"/>
      <c r="Q335" s="449"/>
      <c r="R335" s="496"/>
      <c r="S335" s="497"/>
      <c r="T335" s="498"/>
      <c r="U335" s="505"/>
      <c r="V335" s="506"/>
      <c r="W335" s="507"/>
      <c r="X335" s="450">
        <f t="shared" ref="X335" si="40">IF(I335="○",L335,ROUNDUP(L335*U335,1))</f>
        <v>0</v>
      </c>
      <c r="Y335" s="451"/>
      <c r="Z335" s="451"/>
      <c r="AA335" s="451"/>
      <c r="AB335" s="451"/>
      <c r="AC335" s="452"/>
      <c r="AD335" s="118"/>
      <c r="AU335" s="453" t="str">
        <f t="shared" ref="AU335" si="41">IF(OR(I335="×",AU339="×"),"×","●")</f>
        <v>●</v>
      </c>
      <c r="AV335" s="346">
        <f t="shared" ref="AV335" si="42">IF(AU335="●",IF(I335="定","-",I335),"-")</f>
        <v>0</v>
      </c>
    </row>
    <row r="336" spans="3:48" ht="10.9" customHeight="1">
      <c r="C336" s="434"/>
      <c r="D336" s="437"/>
      <c r="E336" s="440"/>
      <c r="F336" s="440"/>
      <c r="G336" s="434"/>
      <c r="H336" s="440"/>
      <c r="I336" s="457"/>
      <c r="J336" s="458"/>
      <c r="K336" s="459"/>
      <c r="L336" s="447"/>
      <c r="M336" s="448"/>
      <c r="N336" s="448"/>
      <c r="O336" s="448"/>
      <c r="P336" s="448"/>
      <c r="Q336" s="449"/>
      <c r="R336" s="499"/>
      <c r="S336" s="500"/>
      <c r="T336" s="501"/>
      <c r="U336" s="506"/>
      <c r="V336" s="506"/>
      <c r="W336" s="507"/>
      <c r="X336" s="450"/>
      <c r="Y336" s="451"/>
      <c r="Z336" s="451"/>
      <c r="AA336" s="451"/>
      <c r="AB336" s="451"/>
      <c r="AC336" s="452"/>
      <c r="AD336" s="118"/>
      <c r="AU336" s="453"/>
      <c r="AV336" s="346"/>
    </row>
    <row r="337" spans="3:48" ht="10.9" customHeight="1">
      <c r="C337" s="434"/>
      <c r="D337" s="437"/>
      <c r="E337" s="440"/>
      <c r="F337" s="440"/>
      <c r="G337" s="434"/>
      <c r="H337" s="440"/>
      <c r="I337" s="457"/>
      <c r="J337" s="458"/>
      <c r="K337" s="459"/>
      <c r="L337" s="447"/>
      <c r="M337" s="448"/>
      <c r="N337" s="448"/>
      <c r="O337" s="448"/>
      <c r="P337" s="448"/>
      <c r="Q337" s="449"/>
      <c r="R337" s="499"/>
      <c r="S337" s="500"/>
      <c r="T337" s="501"/>
      <c r="U337" s="506"/>
      <c r="V337" s="506"/>
      <c r="W337" s="507"/>
      <c r="X337" s="450"/>
      <c r="Y337" s="451"/>
      <c r="Z337" s="451"/>
      <c r="AA337" s="451"/>
      <c r="AB337" s="451"/>
      <c r="AC337" s="452"/>
      <c r="AD337" s="118"/>
      <c r="AU337" s="453"/>
      <c r="AV337" s="346"/>
    </row>
    <row r="338" spans="3:48" ht="10.9" customHeight="1">
      <c r="C338" s="444"/>
      <c r="D338" s="445"/>
      <c r="E338" s="446"/>
      <c r="F338" s="446"/>
      <c r="G338" s="444"/>
      <c r="H338" s="446"/>
      <c r="I338" s="480"/>
      <c r="J338" s="481"/>
      <c r="K338" s="482"/>
      <c r="L338" s="447"/>
      <c r="M338" s="448"/>
      <c r="N338" s="448"/>
      <c r="O338" s="448"/>
      <c r="P338" s="448"/>
      <c r="Q338" s="449"/>
      <c r="R338" s="510"/>
      <c r="S338" s="511"/>
      <c r="T338" s="512"/>
      <c r="U338" s="506"/>
      <c r="V338" s="506"/>
      <c r="W338" s="507"/>
      <c r="X338" s="450"/>
      <c r="Y338" s="451"/>
      <c r="Z338" s="451"/>
      <c r="AA338" s="451"/>
      <c r="AB338" s="451"/>
      <c r="AC338" s="452"/>
      <c r="AD338" s="118"/>
      <c r="AU338" s="453"/>
      <c r="AV338" s="346"/>
    </row>
    <row r="339" spans="3:48" ht="10.9" customHeight="1">
      <c r="C339" s="478">
        <v>5</v>
      </c>
      <c r="D339" s="479" t="s">
        <v>9</v>
      </c>
      <c r="E339" s="439">
        <v>7</v>
      </c>
      <c r="F339" s="439" t="s">
        <v>10</v>
      </c>
      <c r="G339" s="478" t="s">
        <v>20</v>
      </c>
      <c r="H339" s="439"/>
      <c r="I339" s="454"/>
      <c r="J339" s="455"/>
      <c r="K339" s="456"/>
      <c r="L339" s="447">
        <f t="shared" ref="L339" si="43">IF(AND(I339="○",AU339="●"),2+ROUNDDOWN(($K$246-100)/100,0)*2,0)</f>
        <v>0</v>
      </c>
      <c r="M339" s="448"/>
      <c r="N339" s="448"/>
      <c r="O339" s="448"/>
      <c r="P339" s="448"/>
      <c r="Q339" s="449"/>
      <c r="R339" s="496"/>
      <c r="S339" s="497"/>
      <c r="T339" s="498"/>
      <c r="U339" s="505"/>
      <c r="V339" s="506"/>
      <c r="W339" s="507"/>
      <c r="X339" s="450">
        <f t="shared" ref="X339" si="44">IF(I339="○",L339,ROUNDUP(L339*U339,1))</f>
        <v>0</v>
      </c>
      <c r="Y339" s="451"/>
      <c r="Z339" s="451"/>
      <c r="AA339" s="451"/>
      <c r="AB339" s="451"/>
      <c r="AC339" s="452"/>
      <c r="AD339" s="118"/>
      <c r="AU339" s="453" t="str">
        <f t="shared" ref="AU339" si="45">IF(OR(I339="×",AU343="×"),"×","●")</f>
        <v>●</v>
      </c>
      <c r="AV339" s="346">
        <f t="shared" ref="AV339" si="46">IF(AU339="●",IF(I339="定","-",I339),"-")</f>
        <v>0</v>
      </c>
    </row>
    <row r="340" spans="3:48" ht="10.9" customHeight="1">
      <c r="C340" s="434"/>
      <c r="D340" s="437"/>
      <c r="E340" s="440"/>
      <c r="F340" s="440"/>
      <c r="G340" s="434"/>
      <c r="H340" s="440"/>
      <c r="I340" s="457"/>
      <c r="J340" s="458"/>
      <c r="K340" s="459"/>
      <c r="L340" s="447"/>
      <c r="M340" s="448"/>
      <c r="N340" s="448"/>
      <c r="O340" s="448"/>
      <c r="P340" s="448"/>
      <c r="Q340" s="449"/>
      <c r="R340" s="499"/>
      <c r="S340" s="500"/>
      <c r="T340" s="501"/>
      <c r="U340" s="506"/>
      <c r="V340" s="506"/>
      <c r="W340" s="507"/>
      <c r="X340" s="450"/>
      <c r="Y340" s="451"/>
      <c r="Z340" s="451"/>
      <c r="AA340" s="451"/>
      <c r="AB340" s="451"/>
      <c r="AC340" s="452"/>
      <c r="AD340" s="118"/>
      <c r="AU340" s="453"/>
      <c r="AV340" s="346"/>
    </row>
    <row r="341" spans="3:48" ht="10.9" customHeight="1">
      <c r="C341" s="434"/>
      <c r="D341" s="437"/>
      <c r="E341" s="440"/>
      <c r="F341" s="440"/>
      <c r="G341" s="434"/>
      <c r="H341" s="440"/>
      <c r="I341" s="457"/>
      <c r="J341" s="458"/>
      <c r="K341" s="459"/>
      <c r="L341" s="447"/>
      <c r="M341" s="448"/>
      <c r="N341" s="448"/>
      <c r="O341" s="448"/>
      <c r="P341" s="448"/>
      <c r="Q341" s="449"/>
      <c r="R341" s="499"/>
      <c r="S341" s="500"/>
      <c r="T341" s="501"/>
      <c r="U341" s="506"/>
      <c r="V341" s="506"/>
      <c r="W341" s="507"/>
      <c r="X341" s="450"/>
      <c r="Y341" s="451"/>
      <c r="Z341" s="451"/>
      <c r="AA341" s="451"/>
      <c r="AB341" s="451"/>
      <c r="AC341" s="452"/>
      <c r="AD341" s="118"/>
      <c r="AU341" s="453"/>
      <c r="AV341" s="346"/>
    </row>
    <row r="342" spans="3:48" ht="10.9" customHeight="1">
      <c r="C342" s="444"/>
      <c r="D342" s="445"/>
      <c r="E342" s="446"/>
      <c r="F342" s="446"/>
      <c r="G342" s="444"/>
      <c r="H342" s="446"/>
      <c r="I342" s="480"/>
      <c r="J342" s="481"/>
      <c r="K342" s="482"/>
      <c r="L342" s="447"/>
      <c r="M342" s="448"/>
      <c r="N342" s="448"/>
      <c r="O342" s="448"/>
      <c r="P342" s="448"/>
      <c r="Q342" s="449"/>
      <c r="R342" s="510"/>
      <c r="S342" s="511"/>
      <c r="T342" s="512"/>
      <c r="U342" s="506"/>
      <c r="V342" s="506"/>
      <c r="W342" s="507"/>
      <c r="X342" s="450"/>
      <c r="Y342" s="451"/>
      <c r="Z342" s="451"/>
      <c r="AA342" s="451"/>
      <c r="AB342" s="451"/>
      <c r="AC342" s="452"/>
      <c r="AD342" s="118"/>
      <c r="AU342" s="453"/>
      <c r="AV342" s="346"/>
    </row>
    <row r="343" spans="3:48" ht="10.9" customHeight="1">
      <c r="C343" s="478">
        <v>5</v>
      </c>
      <c r="D343" s="479" t="s">
        <v>9</v>
      </c>
      <c r="E343" s="439">
        <v>8</v>
      </c>
      <c r="F343" s="439" t="s">
        <v>10</v>
      </c>
      <c r="G343" s="478" t="s">
        <v>21</v>
      </c>
      <c r="H343" s="439"/>
      <c r="I343" s="454"/>
      <c r="J343" s="455"/>
      <c r="K343" s="456"/>
      <c r="L343" s="447">
        <f t="shared" ref="L343" si="47">IF(AND(I343="○",AU343="●"),2+ROUNDDOWN(($K$246-100)/100,0)*2,0)</f>
        <v>0</v>
      </c>
      <c r="M343" s="448"/>
      <c r="N343" s="448"/>
      <c r="O343" s="448"/>
      <c r="P343" s="448"/>
      <c r="Q343" s="449"/>
      <c r="R343" s="496"/>
      <c r="S343" s="497"/>
      <c r="T343" s="498"/>
      <c r="U343" s="505"/>
      <c r="V343" s="506"/>
      <c r="W343" s="507"/>
      <c r="X343" s="450">
        <f t="shared" ref="X343" si="48">IF(I343="○",L343,ROUNDUP(L343*U343,1))</f>
        <v>0</v>
      </c>
      <c r="Y343" s="451"/>
      <c r="Z343" s="451"/>
      <c r="AA343" s="451"/>
      <c r="AB343" s="451"/>
      <c r="AC343" s="452"/>
      <c r="AD343" s="118"/>
      <c r="AU343" s="453" t="str">
        <f t="shared" ref="AU343" si="49">IF(OR(I343="×",AU347="×"),"×","●")</f>
        <v>●</v>
      </c>
      <c r="AV343" s="346">
        <f t="shared" ref="AV343" si="50">IF(AU343="●",IF(I343="定","-",I343),"-")</f>
        <v>0</v>
      </c>
    </row>
    <row r="344" spans="3:48" ht="10.9" customHeight="1">
      <c r="C344" s="434"/>
      <c r="D344" s="437"/>
      <c r="E344" s="440"/>
      <c r="F344" s="440"/>
      <c r="G344" s="434"/>
      <c r="H344" s="440"/>
      <c r="I344" s="457"/>
      <c r="J344" s="458"/>
      <c r="K344" s="459"/>
      <c r="L344" s="447"/>
      <c r="M344" s="448"/>
      <c r="N344" s="448"/>
      <c r="O344" s="448"/>
      <c r="P344" s="448"/>
      <c r="Q344" s="449"/>
      <c r="R344" s="499"/>
      <c r="S344" s="500"/>
      <c r="T344" s="501"/>
      <c r="U344" s="506"/>
      <c r="V344" s="506"/>
      <c r="W344" s="507"/>
      <c r="X344" s="450"/>
      <c r="Y344" s="451"/>
      <c r="Z344" s="451"/>
      <c r="AA344" s="451"/>
      <c r="AB344" s="451"/>
      <c r="AC344" s="452"/>
      <c r="AD344" s="118"/>
      <c r="AU344" s="453"/>
      <c r="AV344" s="346"/>
    </row>
    <row r="345" spans="3:48" ht="10.9" customHeight="1">
      <c r="C345" s="434"/>
      <c r="D345" s="437"/>
      <c r="E345" s="440"/>
      <c r="F345" s="440"/>
      <c r="G345" s="434"/>
      <c r="H345" s="440"/>
      <c r="I345" s="457"/>
      <c r="J345" s="458"/>
      <c r="K345" s="459"/>
      <c r="L345" s="447"/>
      <c r="M345" s="448"/>
      <c r="N345" s="448"/>
      <c r="O345" s="448"/>
      <c r="P345" s="448"/>
      <c r="Q345" s="449"/>
      <c r="R345" s="499"/>
      <c r="S345" s="500"/>
      <c r="T345" s="501"/>
      <c r="U345" s="506"/>
      <c r="V345" s="506"/>
      <c r="W345" s="507"/>
      <c r="X345" s="450"/>
      <c r="Y345" s="451"/>
      <c r="Z345" s="451"/>
      <c r="AA345" s="451"/>
      <c r="AB345" s="451"/>
      <c r="AC345" s="452"/>
      <c r="AD345" s="118"/>
      <c r="AU345" s="453"/>
      <c r="AV345" s="346"/>
    </row>
    <row r="346" spans="3:48" ht="10.9" customHeight="1">
      <c r="C346" s="444"/>
      <c r="D346" s="445"/>
      <c r="E346" s="446"/>
      <c r="F346" s="446"/>
      <c r="G346" s="444"/>
      <c r="H346" s="446"/>
      <c r="I346" s="480"/>
      <c r="J346" s="481"/>
      <c r="K346" s="482"/>
      <c r="L346" s="447"/>
      <c r="M346" s="448"/>
      <c r="N346" s="448"/>
      <c r="O346" s="448"/>
      <c r="P346" s="448"/>
      <c r="Q346" s="449"/>
      <c r="R346" s="510"/>
      <c r="S346" s="511"/>
      <c r="T346" s="512"/>
      <c r="U346" s="506"/>
      <c r="V346" s="506"/>
      <c r="W346" s="507"/>
      <c r="X346" s="450"/>
      <c r="Y346" s="451"/>
      <c r="Z346" s="451"/>
      <c r="AA346" s="451"/>
      <c r="AB346" s="451"/>
      <c r="AC346" s="452"/>
      <c r="AD346" s="118"/>
      <c r="AU346" s="453"/>
      <c r="AV346" s="346"/>
    </row>
    <row r="347" spans="3:48" ht="10.9" customHeight="1">
      <c r="C347" s="478">
        <v>5</v>
      </c>
      <c r="D347" s="479" t="s">
        <v>9</v>
      </c>
      <c r="E347" s="439">
        <v>9</v>
      </c>
      <c r="F347" s="439" t="s">
        <v>10</v>
      </c>
      <c r="G347" s="478" t="s">
        <v>22</v>
      </c>
      <c r="H347" s="439"/>
      <c r="I347" s="454"/>
      <c r="J347" s="455"/>
      <c r="K347" s="456"/>
      <c r="L347" s="447">
        <f t="shared" ref="L347" si="51">IF(AND(I347="○",AU347="●"),2+ROUNDDOWN(($K$246-100)/100,0)*2,0)</f>
        <v>0</v>
      </c>
      <c r="M347" s="448"/>
      <c r="N347" s="448"/>
      <c r="O347" s="448"/>
      <c r="P347" s="448"/>
      <c r="Q347" s="449"/>
      <c r="R347" s="496"/>
      <c r="S347" s="497"/>
      <c r="T347" s="498"/>
      <c r="U347" s="505"/>
      <c r="V347" s="506"/>
      <c r="W347" s="507"/>
      <c r="X347" s="450">
        <f t="shared" ref="X347" si="52">IF(I347="○",L347,ROUNDUP(L347*U347,1))</f>
        <v>0</v>
      </c>
      <c r="Y347" s="451"/>
      <c r="Z347" s="451"/>
      <c r="AA347" s="451"/>
      <c r="AB347" s="451"/>
      <c r="AC347" s="452"/>
      <c r="AD347" s="118"/>
      <c r="AU347" s="453" t="str">
        <f t="shared" ref="AU347" si="53">IF(OR(I347="×",AU351="×"),"×","●")</f>
        <v>●</v>
      </c>
      <c r="AV347" s="346">
        <f t="shared" ref="AV347" si="54">IF(AU347="●",IF(I347="定","-",I347),"-")</f>
        <v>0</v>
      </c>
    </row>
    <row r="348" spans="3:48" ht="10.9" customHeight="1">
      <c r="C348" s="434"/>
      <c r="D348" s="437"/>
      <c r="E348" s="440"/>
      <c r="F348" s="440"/>
      <c r="G348" s="434"/>
      <c r="H348" s="440"/>
      <c r="I348" s="457"/>
      <c r="J348" s="458"/>
      <c r="K348" s="459"/>
      <c r="L348" s="447"/>
      <c r="M348" s="448"/>
      <c r="N348" s="448"/>
      <c r="O348" s="448"/>
      <c r="P348" s="448"/>
      <c r="Q348" s="449"/>
      <c r="R348" s="499"/>
      <c r="S348" s="500"/>
      <c r="T348" s="501"/>
      <c r="U348" s="506"/>
      <c r="V348" s="506"/>
      <c r="W348" s="507"/>
      <c r="X348" s="450"/>
      <c r="Y348" s="451"/>
      <c r="Z348" s="451"/>
      <c r="AA348" s="451"/>
      <c r="AB348" s="451"/>
      <c r="AC348" s="452"/>
      <c r="AD348" s="118"/>
      <c r="AU348" s="453"/>
      <c r="AV348" s="346"/>
    </row>
    <row r="349" spans="3:48" ht="10.9" customHeight="1">
      <c r="C349" s="434"/>
      <c r="D349" s="437"/>
      <c r="E349" s="440"/>
      <c r="F349" s="440"/>
      <c r="G349" s="434"/>
      <c r="H349" s="440"/>
      <c r="I349" s="457"/>
      <c r="J349" s="458"/>
      <c r="K349" s="459"/>
      <c r="L349" s="447"/>
      <c r="M349" s="448"/>
      <c r="N349" s="448"/>
      <c r="O349" s="448"/>
      <c r="P349" s="448"/>
      <c r="Q349" s="449"/>
      <c r="R349" s="499"/>
      <c r="S349" s="500"/>
      <c r="T349" s="501"/>
      <c r="U349" s="506"/>
      <c r="V349" s="506"/>
      <c r="W349" s="507"/>
      <c r="X349" s="450"/>
      <c r="Y349" s="451"/>
      <c r="Z349" s="451"/>
      <c r="AA349" s="451"/>
      <c r="AB349" s="451"/>
      <c r="AC349" s="452"/>
      <c r="AD349" s="118"/>
      <c r="AU349" s="453"/>
      <c r="AV349" s="346"/>
    </row>
    <row r="350" spans="3:48" ht="10.9" customHeight="1">
      <c r="C350" s="444"/>
      <c r="D350" s="445"/>
      <c r="E350" s="446"/>
      <c r="F350" s="446"/>
      <c r="G350" s="444"/>
      <c r="H350" s="446"/>
      <c r="I350" s="480"/>
      <c r="J350" s="481"/>
      <c r="K350" s="482"/>
      <c r="L350" s="447"/>
      <c r="M350" s="448"/>
      <c r="N350" s="448"/>
      <c r="O350" s="448"/>
      <c r="P350" s="448"/>
      <c r="Q350" s="449"/>
      <c r="R350" s="510"/>
      <c r="S350" s="511"/>
      <c r="T350" s="512"/>
      <c r="U350" s="506"/>
      <c r="V350" s="506"/>
      <c r="W350" s="507"/>
      <c r="X350" s="450"/>
      <c r="Y350" s="451"/>
      <c r="Z350" s="451"/>
      <c r="AA350" s="451"/>
      <c r="AB350" s="451"/>
      <c r="AC350" s="452"/>
      <c r="AD350" s="118"/>
      <c r="AU350" s="453"/>
      <c r="AV350" s="346"/>
    </row>
    <row r="351" spans="3:48" ht="10.9" customHeight="1">
      <c r="C351" s="478">
        <v>5</v>
      </c>
      <c r="D351" s="479" t="s">
        <v>9</v>
      </c>
      <c r="E351" s="439">
        <v>10</v>
      </c>
      <c r="F351" s="439" t="s">
        <v>10</v>
      </c>
      <c r="G351" s="478" t="s">
        <v>23</v>
      </c>
      <c r="H351" s="439"/>
      <c r="I351" s="454"/>
      <c r="J351" s="455"/>
      <c r="K351" s="456"/>
      <c r="L351" s="447">
        <f t="shared" ref="L351" si="55">IF(AND(I351="○",AU351="●"),2+ROUNDDOWN(($K$246-100)/100,0)*2,0)</f>
        <v>0</v>
      </c>
      <c r="M351" s="448"/>
      <c r="N351" s="448"/>
      <c r="O351" s="448"/>
      <c r="P351" s="448"/>
      <c r="Q351" s="449"/>
      <c r="R351" s="496"/>
      <c r="S351" s="497"/>
      <c r="T351" s="498"/>
      <c r="U351" s="505"/>
      <c r="V351" s="506"/>
      <c r="W351" s="507"/>
      <c r="X351" s="450">
        <f t="shared" ref="X351" si="56">IF(I351="○",L351,ROUNDUP(L351*U351,1))</f>
        <v>0</v>
      </c>
      <c r="Y351" s="451"/>
      <c r="Z351" s="451"/>
      <c r="AA351" s="451"/>
      <c r="AB351" s="451"/>
      <c r="AC351" s="452"/>
      <c r="AD351" s="118"/>
      <c r="AU351" s="453" t="str">
        <f>IF(OR(I351="×",AU355="×"),"×","●")</f>
        <v>●</v>
      </c>
      <c r="AV351" s="346">
        <f t="shared" ref="AV351" si="57">IF(AU351="●",IF(I351="定","-",I351),"-")</f>
        <v>0</v>
      </c>
    </row>
    <row r="352" spans="3:48" ht="10.9" customHeight="1">
      <c r="C352" s="434"/>
      <c r="D352" s="437"/>
      <c r="E352" s="440"/>
      <c r="F352" s="440"/>
      <c r="G352" s="434"/>
      <c r="H352" s="440"/>
      <c r="I352" s="457"/>
      <c r="J352" s="458"/>
      <c r="K352" s="459"/>
      <c r="L352" s="447"/>
      <c r="M352" s="448"/>
      <c r="N352" s="448"/>
      <c r="O352" s="448"/>
      <c r="P352" s="448"/>
      <c r="Q352" s="449"/>
      <c r="R352" s="499"/>
      <c r="S352" s="500"/>
      <c r="T352" s="501"/>
      <c r="U352" s="506"/>
      <c r="V352" s="506"/>
      <c r="W352" s="507"/>
      <c r="X352" s="450"/>
      <c r="Y352" s="451"/>
      <c r="Z352" s="451"/>
      <c r="AA352" s="451"/>
      <c r="AB352" s="451"/>
      <c r="AC352" s="452"/>
      <c r="AD352" s="118"/>
      <c r="AU352" s="453"/>
      <c r="AV352" s="346"/>
    </row>
    <row r="353" spans="3:48" ht="10.9" customHeight="1">
      <c r="C353" s="434"/>
      <c r="D353" s="437"/>
      <c r="E353" s="440"/>
      <c r="F353" s="440"/>
      <c r="G353" s="434"/>
      <c r="H353" s="440"/>
      <c r="I353" s="457"/>
      <c r="J353" s="458"/>
      <c r="K353" s="459"/>
      <c r="L353" s="447"/>
      <c r="M353" s="448"/>
      <c r="N353" s="448"/>
      <c r="O353" s="448"/>
      <c r="P353" s="448"/>
      <c r="Q353" s="449"/>
      <c r="R353" s="499"/>
      <c r="S353" s="500"/>
      <c r="T353" s="501"/>
      <c r="U353" s="506"/>
      <c r="V353" s="506"/>
      <c r="W353" s="507"/>
      <c r="X353" s="450"/>
      <c r="Y353" s="451"/>
      <c r="Z353" s="451"/>
      <c r="AA353" s="451"/>
      <c r="AB353" s="451"/>
      <c r="AC353" s="452"/>
      <c r="AD353" s="118"/>
      <c r="AU353" s="453"/>
      <c r="AV353" s="346"/>
    </row>
    <row r="354" spans="3:48" ht="10.9" customHeight="1">
      <c r="C354" s="444"/>
      <c r="D354" s="445"/>
      <c r="E354" s="446"/>
      <c r="F354" s="446"/>
      <c r="G354" s="444"/>
      <c r="H354" s="446"/>
      <c r="I354" s="480"/>
      <c r="J354" s="481"/>
      <c r="K354" s="482"/>
      <c r="L354" s="447"/>
      <c r="M354" s="448"/>
      <c r="N354" s="448"/>
      <c r="O354" s="448"/>
      <c r="P354" s="448"/>
      <c r="Q354" s="449"/>
      <c r="R354" s="510"/>
      <c r="S354" s="511"/>
      <c r="T354" s="512"/>
      <c r="U354" s="506"/>
      <c r="V354" s="506"/>
      <c r="W354" s="507"/>
      <c r="X354" s="450"/>
      <c r="Y354" s="451"/>
      <c r="Z354" s="451"/>
      <c r="AA354" s="451"/>
      <c r="AB354" s="451"/>
      <c r="AC354" s="452"/>
      <c r="AD354" s="118"/>
      <c r="AU354" s="453"/>
      <c r="AV354" s="346"/>
    </row>
    <row r="355" spans="3:48" ht="10.9" customHeight="1">
      <c r="C355" s="478">
        <v>5</v>
      </c>
      <c r="D355" s="479" t="s">
        <v>9</v>
      </c>
      <c r="E355" s="439">
        <v>11</v>
      </c>
      <c r="F355" s="439" t="s">
        <v>10</v>
      </c>
      <c r="G355" s="478" t="s">
        <v>24</v>
      </c>
      <c r="H355" s="439"/>
      <c r="I355" s="454"/>
      <c r="J355" s="455"/>
      <c r="K355" s="456"/>
      <c r="L355" s="447">
        <f t="shared" ref="L355" si="58">IF(AND(I355="○",AU355="●"),2+ROUNDDOWN(($K$246-100)/100,0)*2,0)</f>
        <v>0</v>
      </c>
      <c r="M355" s="448"/>
      <c r="N355" s="448"/>
      <c r="O355" s="448"/>
      <c r="P355" s="448"/>
      <c r="Q355" s="449"/>
      <c r="R355" s="496"/>
      <c r="S355" s="497"/>
      <c r="T355" s="498"/>
      <c r="U355" s="505"/>
      <c r="V355" s="506"/>
      <c r="W355" s="507"/>
      <c r="X355" s="450">
        <f t="shared" ref="X355" si="59">IF(I355="○",L355,ROUNDUP(L355*U355,1))</f>
        <v>0</v>
      </c>
      <c r="Y355" s="451"/>
      <c r="Z355" s="451"/>
      <c r="AA355" s="451"/>
      <c r="AB355" s="451"/>
      <c r="AC355" s="452"/>
      <c r="AD355" s="118"/>
      <c r="AU355" s="453" t="str">
        <f>IF(I355="×","×","●")</f>
        <v>●</v>
      </c>
      <c r="AV355" s="346">
        <f t="shared" ref="AV355" si="60">IF(AU355="●",IF(I355="定","-",I355),"-")</f>
        <v>0</v>
      </c>
    </row>
    <row r="356" spans="3:48" ht="10.9" customHeight="1">
      <c r="C356" s="434"/>
      <c r="D356" s="437"/>
      <c r="E356" s="440"/>
      <c r="F356" s="440"/>
      <c r="G356" s="434"/>
      <c r="H356" s="440"/>
      <c r="I356" s="457"/>
      <c r="J356" s="458"/>
      <c r="K356" s="459"/>
      <c r="L356" s="447"/>
      <c r="M356" s="448"/>
      <c r="N356" s="448"/>
      <c r="O356" s="448"/>
      <c r="P356" s="448"/>
      <c r="Q356" s="449"/>
      <c r="R356" s="499"/>
      <c r="S356" s="500"/>
      <c r="T356" s="501"/>
      <c r="U356" s="506"/>
      <c r="V356" s="506"/>
      <c r="W356" s="507"/>
      <c r="X356" s="450"/>
      <c r="Y356" s="451"/>
      <c r="Z356" s="451"/>
      <c r="AA356" s="451"/>
      <c r="AB356" s="451"/>
      <c r="AC356" s="452"/>
      <c r="AD356" s="118"/>
      <c r="AU356" s="453"/>
      <c r="AV356" s="346"/>
    </row>
    <row r="357" spans="3:48" ht="10.9" customHeight="1">
      <c r="C357" s="434"/>
      <c r="D357" s="437"/>
      <c r="E357" s="440"/>
      <c r="F357" s="440"/>
      <c r="G357" s="434"/>
      <c r="H357" s="440"/>
      <c r="I357" s="457"/>
      <c r="J357" s="458"/>
      <c r="K357" s="459"/>
      <c r="L357" s="447"/>
      <c r="M357" s="448"/>
      <c r="N357" s="448"/>
      <c r="O357" s="448"/>
      <c r="P357" s="448"/>
      <c r="Q357" s="449"/>
      <c r="R357" s="499"/>
      <c r="S357" s="500"/>
      <c r="T357" s="501"/>
      <c r="U357" s="506"/>
      <c r="V357" s="506"/>
      <c r="W357" s="507"/>
      <c r="X357" s="450"/>
      <c r="Y357" s="451"/>
      <c r="Z357" s="451"/>
      <c r="AA357" s="451"/>
      <c r="AB357" s="451"/>
      <c r="AC357" s="452"/>
      <c r="AD357" s="118"/>
      <c r="AU357" s="453"/>
      <c r="AV357" s="346"/>
    </row>
    <row r="358" spans="3:48" ht="10.9" customHeight="1" thickBot="1">
      <c r="C358" s="435"/>
      <c r="D358" s="438"/>
      <c r="E358" s="441"/>
      <c r="F358" s="441"/>
      <c r="G358" s="435"/>
      <c r="H358" s="441"/>
      <c r="I358" s="460"/>
      <c r="J358" s="461"/>
      <c r="K358" s="462"/>
      <c r="L358" s="463"/>
      <c r="M358" s="464"/>
      <c r="N358" s="464"/>
      <c r="O358" s="464"/>
      <c r="P358" s="464"/>
      <c r="Q358" s="465"/>
      <c r="R358" s="502"/>
      <c r="S358" s="503"/>
      <c r="T358" s="504"/>
      <c r="U358" s="508"/>
      <c r="V358" s="508"/>
      <c r="W358" s="509"/>
      <c r="X358" s="474"/>
      <c r="Y358" s="475"/>
      <c r="Z358" s="475"/>
      <c r="AA358" s="475"/>
      <c r="AB358" s="475"/>
      <c r="AC358" s="476"/>
      <c r="AD358" s="118"/>
      <c r="AU358" s="477"/>
      <c r="AV358" s="347"/>
    </row>
    <row r="359" spans="3:48" ht="10.9" customHeight="1" thickTop="1">
      <c r="C359" s="352">
        <v>5</v>
      </c>
      <c r="D359" s="355" t="s">
        <v>9</v>
      </c>
      <c r="E359" s="358">
        <v>12</v>
      </c>
      <c r="F359" s="358" t="s">
        <v>10</v>
      </c>
      <c r="G359" s="352" t="s">
        <v>25</v>
      </c>
      <c r="H359" s="358"/>
      <c r="I359" s="552"/>
      <c r="J359" s="553"/>
      <c r="K359" s="554"/>
      <c r="L359" s="555">
        <f>IF(AND(I359="△",AU359="●"),2+ROUNDDOWN(($K$246-100)/100,0)*2,0)</f>
        <v>0</v>
      </c>
      <c r="M359" s="556"/>
      <c r="N359" s="556"/>
      <c r="O359" s="556"/>
      <c r="P359" s="556"/>
      <c r="Q359" s="557"/>
      <c r="R359" s="457"/>
      <c r="S359" s="553"/>
      <c r="T359" s="558"/>
      <c r="U359" s="487">
        <f>IF(R359="①",$AL$192,IF(R359="②",$AL$223,0))</f>
        <v>0</v>
      </c>
      <c r="V359" s="488"/>
      <c r="W359" s="489"/>
      <c r="X359" s="493">
        <f t="shared" ref="X359" si="61">IF(I359="○",L359,ROUNDUP(L359*U359,1))</f>
        <v>0</v>
      </c>
      <c r="Y359" s="494"/>
      <c r="Z359" s="494"/>
      <c r="AA359" s="494"/>
      <c r="AB359" s="494"/>
      <c r="AC359" s="495"/>
      <c r="AD359" s="118"/>
      <c r="AU359" s="453" t="str">
        <f t="shared" ref="AU359" si="62">IF(OR(I359="×",AU363="×"),"×","●")</f>
        <v>●</v>
      </c>
      <c r="AV359" s="346">
        <f t="shared" ref="AV359" si="63">IF(AU359="●",IF(I359="定","-",I359),"-")</f>
        <v>0</v>
      </c>
    </row>
    <row r="360" spans="3:48" ht="10.9" customHeight="1">
      <c r="C360" s="352"/>
      <c r="D360" s="355"/>
      <c r="E360" s="358"/>
      <c r="F360" s="358"/>
      <c r="G360" s="352"/>
      <c r="H360" s="358"/>
      <c r="I360" s="457"/>
      <c r="J360" s="458"/>
      <c r="K360" s="459"/>
      <c r="L360" s="447"/>
      <c r="M360" s="448"/>
      <c r="N360" s="448"/>
      <c r="O360" s="448"/>
      <c r="P360" s="448"/>
      <c r="Q360" s="449"/>
      <c r="R360" s="457"/>
      <c r="S360" s="458"/>
      <c r="T360" s="467"/>
      <c r="U360" s="487"/>
      <c r="V360" s="488"/>
      <c r="W360" s="489"/>
      <c r="X360" s="450"/>
      <c r="Y360" s="451"/>
      <c r="Z360" s="451"/>
      <c r="AA360" s="451"/>
      <c r="AB360" s="451"/>
      <c r="AC360" s="452"/>
      <c r="AD360" s="118"/>
      <c r="AU360" s="453"/>
      <c r="AV360" s="346"/>
    </row>
    <row r="361" spans="3:48" ht="10.9" customHeight="1">
      <c r="C361" s="352"/>
      <c r="D361" s="355"/>
      <c r="E361" s="358"/>
      <c r="F361" s="358"/>
      <c r="G361" s="352"/>
      <c r="H361" s="358"/>
      <c r="I361" s="457"/>
      <c r="J361" s="458"/>
      <c r="K361" s="459"/>
      <c r="L361" s="447"/>
      <c r="M361" s="448"/>
      <c r="N361" s="448"/>
      <c r="O361" s="448"/>
      <c r="P361" s="448"/>
      <c r="Q361" s="449"/>
      <c r="R361" s="457"/>
      <c r="S361" s="458"/>
      <c r="T361" s="467"/>
      <c r="U361" s="487"/>
      <c r="V361" s="488"/>
      <c r="W361" s="489"/>
      <c r="X361" s="450"/>
      <c r="Y361" s="451"/>
      <c r="Z361" s="451"/>
      <c r="AA361" s="451"/>
      <c r="AB361" s="451"/>
      <c r="AC361" s="452"/>
      <c r="AD361" s="118"/>
      <c r="AU361" s="453"/>
      <c r="AV361" s="346"/>
    </row>
    <row r="362" spans="3:48" ht="10.9" customHeight="1">
      <c r="C362" s="353"/>
      <c r="D362" s="356"/>
      <c r="E362" s="359"/>
      <c r="F362" s="359"/>
      <c r="G362" s="353"/>
      <c r="H362" s="359"/>
      <c r="I362" s="480"/>
      <c r="J362" s="481"/>
      <c r="K362" s="482"/>
      <c r="L362" s="447"/>
      <c r="M362" s="448"/>
      <c r="N362" s="448"/>
      <c r="O362" s="448"/>
      <c r="P362" s="448"/>
      <c r="Q362" s="449"/>
      <c r="R362" s="480"/>
      <c r="S362" s="481"/>
      <c r="T362" s="483"/>
      <c r="U362" s="490"/>
      <c r="V362" s="491"/>
      <c r="W362" s="492"/>
      <c r="X362" s="450"/>
      <c r="Y362" s="451"/>
      <c r="Z362" s="451"/>
      <c r="AA362" s="451"/>
      <c r="AB362" s="451"/>
      <c r="AC362" s="452"/>
      <c r="AD362" s="118"/>
      <c r="AU362" s="453"/>
      <c r="AV362" s="346"/>
    </row>
    <row r="363" spans="3:48" ht="10.9" customHeight="1">
      <c r="C363" s="351">
        <v>5</v>
      </c>
      <c r="D363" s="354" t="s">
        <v>9</v>
      </c>
      <c r="E363" s="357">
        <v>13</v>
      </c>
      <c r="F363" s="357" t="s">
        <v>10</v>
      </c>
      <c r="G363" s="351" t="s">
        <v>19</v>
      </c>
      <c r="H363" s="357"/>
      <c r="I363" s="454"/>
      <c r="J363" s="455"/>
      <c r="K363" s="456"/>
      <c r="L363" s="447">
        <f t="shared" ref="L363" si="64">IF(AND(I363="△",AU363="●"),2+ROUNDDOWN(($K$246-100)/100,0)*2,0)</f>
        <v>0</v>
      </c>
      <c r="M363" s="448"/>
      <c r="N363" s="448"/>
      <c r="O363" s="448"/>
      <c r="P363" s="448"/>
      <c r="Q363" s="449"/>
      <c r="R363" s="454"/>
      <c r="S363" s="455"/>
      <c r="T363" s="466"/>
      <c r="U363" s="484">
        <f t="shared" ref="U363" si="65">IF(R363="①",$AL$192,IF(R363="②",$AL$223,0))</f>
        <v>0</v>
      </c>
      <c r="V363" s="485"/>
      <c r="W363" s="486"/>
      <c r="X363" s="450">
        <f t="shared" ref="X363" si="66">IF(I363="○",L363,ROUNDUP(L363*U363,1))</f>
        <v>0</v>
      </c>
      <c r="Y363" s="451"/>
      <c r="Z363" s="451"/>
      <c r="AA363" s="451"/>
      <c r="AB363" s="451"/>
      <c r="AC363" s="452"/>
      <c r="AD363" s="118"/>
      <c r="AU363" s="453" t="str">
        <f t="shared" ref="AU363" si="67">IF(OR(I363="×",AU367="×"),"×","●")</f>
        <v>●</v>
      </c>
      <c r="AV363" s="346">
        <f t="shared" ref="AV363" si="68">IF(AU363="●",IF(I363="定","-",I363),"-")</f>
        <v>0</v>
      </c>
    </row>
    <row r="364" spans="3:48" ht="10.9" customHeight="1">
      <c r="C364" s="352"/>
      <c r="D364" s="355"/>
      <c r="E364" s="358"/>
      <c r="F364" s="358"/>
      <c r="G364" s="352"/>
      <c r="H364" s="358"/>
      <c r="I364" s="457"/>
      <c r="J364" s="458"/>
      <c r="K364" s="459"/>
      <c r="L364" s="447"/>
      <c r="M364" s="448"/>
      <c r="N364" s="448"/>
      <c r="O364" s="448"/>
      <c r="P364" s="448"/>
      <c r="Q364" s="449"/>
      <c r="R364" s="457"/>
      <c r="S364" s="458"/>
      <c r="T364" s="467"/>
      <c r="U364" s="487"/>
      <c r="V364" s="488"/>
      <c r="W364" s="489"/>
      <c r="X364" s="450"/>
      <c r="Y364" s="451"/>
      <c r="Z364" s="451"/>
      <c r="AA364" s="451"/>
      <c r="AB364" s="451"/>
      <c r="AC364" s="452"/>
      <c r="AD364" s="118"/>
      <c r="AU364" s="453"/>
      <c r="AV364" s="346"/>
    </row>
    <row r="365" spans="3:48" ht="10.9" customHeight="1">
      <c r="C365" s="352"/>
      <c r="D365" s="355"/>
      <c r="E365" s="358"/>
      <c r="F365" s="358"/>
      <c r="G365" s="352"/>
      <c r="H365" s="358"/>
      <c r="I365" s="457"/>
      <c r="J365" s="458"/>
      <c r="K365" s="459"/>
      <c r="L365" s="447"/>
      <c r="M365" s="448"/>
      <c r="N365" s="448"/>
      <c r="O365" s="448"/>
      <c r="P365" s="448"/>
      <c r="Q365" s="449"/>
      <c r="R365" s="457"/>
      <c r="S365" s="458"/>
      <c r="T365" s="467"/>
      <c r="U365" s="487"/>
      <c r="V365" s="488"/>
      <c r="W365" s="489"/>
      <c r="X365" s="450"/>
      <c r="Y365" s="451"/>
      <c r="Z365" s="451"/>
      <c r="AA365" s="451"/>
      <c r="AB365" s="451"/>
      <c r="AC365" s="452"/>
      <c r="AD365" s="118"/>
      <c r="AU365" s="453"/>
      <c r="AV365" s="346"/>
    </row>
    <row r="366" spans="3:48" ht="10.9" customHeight="1">
      <c r="C366" s="353"/>
      <c r="D366" s="356"/>
      <c r="E366" s="359"/>
      <c r="F366" s="359"/>
      <c r="G366" s="353"/>
      <c r="H366" s="359"/>
      <c r="I366" s="480"/>
      <c r="J366" s="481"/>
      <c r="K366" s="482"/>
      <c r="L366" s="447"/>
      <c r="M366" s="448"/>
      <c r="N366" s="448"/>
      <c r="O366" s="448"/>
      <c r="P366" s="448"/>
      <c r="Q366" s="449"/>
      <c r="R366" s="480"/>
      <c r="S366" s="481"/>
      <c r="T366" s="483"/>
      <c r="U366" s="490"/>
      <c r="V366" s="491"/>
      <c r="W366" s="492"/>
      <c r="X366" s="450"/>
      <c r="Y366" s="451"/>
      <c r="Z366" s="451"/>
      <c r="AA366" s="451"/>
      <c r="AB366" s="451"/>
      <c r="AC366" s="452"/>
      <c r="AD366" s="118"/>
      <c r="AU366" s="453"/>
      <c r="AV366" s="346"/>
    </row>
    <row r="367" spans="3:48" ht="10.9" customHeight="1">
      <c r="C367" s="351">
        <v>5</v>
      </c>
      <c r="D367" s="354" t="s">
        <v>9</v>
      </c>
      <c r="E367" s="357">
        <v>14</v>
      </c>
      <c r="F367" s="357" t="s">
        <v>10</v>
      </c>
      <c r="G367" s="351" t="s">
        <v>20</v>
      </c>
      <c r="H367" s="357"/>
      <c r="I367" s="454"/>
      <c r="J367" s="455"/>
      <c r="K367" s="456"/>
      <c r="L367" s="447">
        <f t="shared" ref="L367" si="69">IF(AND(I367="△",AU367="●"),2+ROUNDDOWN(($K$246-100)/100,0)*2,0)</f>
        <v>0</v>
      </c>
      <c r="M367" s="448"/>
      <c r="N367" s="448"/>
      <c r="O367" s="448"/>
      <c r="P367" s="448"/>
      <c r="Q367" s="449"/>
      <c r="R367" s="454"/>
      <c r="S367" s="455"/>
      <c r="T367" s="466"/>
      <c r="U367" s="484">
        <f t="shared" ref="U367" si="70">IF(R367="①",$AL$192,IF(R367="②",$AL$223,0))</f>
        <v>0</v>
      </c>
      <c r="V367" s="485"/>
      <c r="W367" s="486"/>
      <c r="X367" s="450">
        <f t="shared" ref="X367" si="71">IF(I367="○",L367,ROUNDUP(L367*U367,1))</f>
        <v>0</v>
      </c>
      <c r="Y367" s="451"/>
      <c r="Z367" s="451"/>
      <c r="AA367" s="451"/>
      <c r="AB367" s="451"/>
      <c r="AC367" s="452"/>
      <c r="AD367" s="118"/>
      <c r="AU367" s="453" t="str">
        <f t="shared" ref="AU367" si="72">IF(OR(I367="×",AU371="×"),"×","●")</f>
        <v>●</v>
      </c>
      <c r="AV367" s="346">
        <f t="shared" ref="AV367" si="73">IF(AU367="●",IF(I367="定","-",I367),"-")</f>
        <v>0</v>
      </c>
    </row>
    <row r="368" spans="3:48" ht="10.9" customHeight="1">
      <c r="C368" s="352"/>
      <c r="D368" s="355"/>
      <c r="E368" s="358"/>
      <c r="F368" s="358"/>
      <c r="G368" s="352"/>
      <c r="H368" s="358"/>
      <c r="I368" s="457"/>
      <c r="J368" s="458"/>
      <c r="K368" s="459"/>
      <c r="L368" s="447"/>
      <c r="M368" s="448"/>
      <c r="N368" s="448"/>
      <c r="O368" s="448"/>
      <c r="P368" s="448"/>
      <c r="Q368" s="449"/>
      <c r="R368" s="457"/>
      <c r="S368" s="458"/>
      <c r="T368" s="467"/>
      <c r="U368" s="487"/>
      <c r="V368" s="488"/>
      <c r="W368" s="489"/>
      <c r="X368" s="450"/>
      <c r="Y368" s="451"/>
      <c r="Z368" s="451"/>
      <c r="AA368" s="451"/>
      <c r="AB368" s="451"/>
      <c r="AC368" s="452"/>
      <c r="AD368" s="118"/>
      <c r="AU368" s="453"/>
      <c r="AV368" s="346"/>
    </row>
    <row r="369" spans="3:48" ht="10.9" customHeight="1">
      <c r="C369" s="352"/>
      <c r="D369" s="355"/>
      <c r="E369" s="358"/>
      <c r="F369" s="358"/>
      <c r="G369" s="352"/>
      <c r="H369" s="358"/>
      <c r="I369" s="457"/>
      <c r="J369" s="458"/>
      <c r="K369" s="459"/>
      <c r="L369" s="447"/>
      <c r="M369" s="448"/>
      <c r="N369" s="448"/>
      <c r="O369" s="448"/>
      <c r="P369" s="448"/>
      <c r="Q369" s="449"/>
      <c r="R369" s="457"/>
      <c r="S369" s="458"/>
      <c r="T369" s="467"/>
      <c r="U369" s="487"/>
      <c r="V369" s="488"/>
      <c r="W369" s="489"/>
      <c r="X369" s="450"/>
      <c r="Y369" s="451"/>
      <c r="Z369" s="451"/>
      <c r="AA369" s="451"/>
      <c r="AB369" s="451"/>
      <c r="AC369" s="452"/>
      <c r="AD369" s="118"/>
      <c r="AU369" s="453"/>
      <c r="AV369" s="346"/>
    </row>
    <row r="370" spans="3:48" ht="10.9" customHeight="1">
      <c r="C370" s="353"/>
      <c r="D370" s="356"/>
      <c r="E370" s="359"/>
      <c r="F370" s="359"/>
      <c r="G370" s="353"/>
      <c r="H370" s="359"/>
      <c r="I370" s="480"/>
      <c r="J370" s="481"/>
      <c r="K370" s="482"/>
      <c r="L370" s="447"/>
      <c r="M370" s="448"/>
      <c r="N370" s="448"/>
      <c r="O370" s="448"/>
      <c r="P370" s="448"/>
      <c r="Q370" s="449"/>
      <c r="R370" s="480"/>
      <c r="S370" s="481"/>
      <c r="T370" s="483"/>
      <c r="U370" s="490"/>
      <c r="V370" s="491"/>
      <c r="W370" s="492"/>
      <c r="X370" s="450"/>
      <c r="Y370" s="451"/>
      <c r="Z370" s="451"/>
      <c r="AA370" s="451"/>
      <c r="AB370" s="451"/>
      <c r="AC370" s="452"/>
      <c r="AD370" s="118"/>
      <c r="AU370" s="453"/>
      <c r="AV370" s="346"/>
    </row>
    <row r="371" spans="3:48" ht="10.9" customHeight="1">
      <c r="C371" s="478">
        <v>5</v>
      </c>
      <c r="D371" s="479" t="s">
        <v>9</v>
      </c>
      <c r="E371" s="439">
        <v>15</v>
      </c>
      <c r="F371" s="439" t="s">
        <v>10</v>
      </c>
      <c r="G371" s="478" t="s">
        <v>21</v>
      </c>
      <c r="H371" s="439"/>
      <c r="I371" s="454"/>
      <c r="J371" s="455"/>
      <c r="K371" s="456"/>
      <c r="L371" s="447">
        <f>IF(OR(I371="○",I371="△"),IF(AU371="●",2+ROUNDDOWN(($K$246-100)/100,0)*2,0),0)</f>
        <v>0</v>
      </c>
      <c r="M371" s="448"/>
      <c r="N371" s="448"/>
      <c r="O371" s="448"/>
      <c r="P371" s="448"/>
      <c r="Q371" s="449"/>
      <c r="R371" s="454"/>
      <c r="S371" s="455"/>
      <c r="T371" s="466"/>
      <c r="U371" s="484">
        <f t="shared" ref="U371" si="74">IF(R371="①",$AL$192,IF(R371="②",$AL$223,0))</f>
        <v>0</v>
      </c>
      <c r="V371" s="485"/>
      <c r="W371" s="486"/>
      <c r="X371" s="450">
        <f t="shared" ref="X371" si="75">IF(I371="○",L371,ROUNDUP(L371*U371,1))</f>
        <v>0</v>
      </c>
      <c r="Y371" s="451"/>
      <c r="Z371" s="451"/>
      <c r="AA371" s="451"/>
      <c r="AB371" s="451"/>
      <c r="AC371" s="452"/>
      <c r="AD371" s="118"/>
      <c r="AU371" s="453" t="str">
        <f t="shared" ref="AU371" si="76">IF(OR(I371="×",AU375="×"),"×","●")</f>
        <v>●</v>
      </c>
      <c r="AV371" s="346">
        <f t="shared" ref="AV371" si="77">IF(AU371="●",IF(I371="定","-",I371),"-")</f>
        <v>0</v>
      </c>
    </row>
    <row r="372" spans="3:48" ht="10.9" customHeight="1">
      <c r="C372" s="434"/>
      <c r="D372" s="437"/>
      <c r="E372" s="440"/>
      <c r="F372" s="440"/>
      <c r="G372" s="434"/>
      <c r="H372" s="440"/>
      <c r="I372" s="457"/>
      <c r="J372" s="458"/>
      <c r="K372" s="459"/>
      <c r="L372" s="447"/>
      <c r="M372" s="448"/>
      <c r="N372" s="448"/>
      <c r="O372" s="448"/>
      <c r="P372" s="448"/>
      <c r="Q372" s="449"/>
      <c r="R372" s="457"/>
      <c r="S372" s="458"/>
      <c r="T372" s="467"/>
      <c r="U372" s="487"/>
      <c r="V372" s="488"/>
      <c r="W372" s="489"/>
      <c r="X372" s="450"/>
      <c r="Y372" s="451"/>
      <c r="Z372" s="451"/>
      <c r="AA372" s="451"/>
      <c r="AB372" s="451"/>
      <c r="AC372" s="452"/>
      <c r="AD372" s="118"/>
      <c r="AU372" s="453"/>
      <c r="AV372" s="346"/>
    </row>
    <row r="373" spans="3:48" ht="10.9" customHeight="1">
      <c r="C373" s="434"/>
      <c r="D373" s="437"/>
      <c r="E373" s="440"/>
      <c r="F373" s="440"/>
      <c r="G373" s="434"/>
      <c r="H373" s="440"/>
      <c r="I373" s="457"/>
      <c r="J373" s="458"/>
      <c r="K373" s="459"/>
      <c r="L373" s="447"/>
      <c r="M373" s="448"/>
      <c r="N373" s="448"/>
      <c r="O373" s="448"/>
      <c r="P373" s="448"/>
      <c r="Q373" s="449"/>
      <c r="R373" s="457"/>
      <c r="S373" s="458"/>
      <c r="T373" s="467"/>
      <c r="U373" s="487"/>
      <c r="V373" s="488"/>
      <c r="W373" s="489"/>
      <c r="X373" s="450"/>
      <c r="Y373" s="451"/>
      <c r="Z373" s="451"/>
      <c r="AA373" s="451"/>
      <c r="AB373" s="451"/>
      <c r="AC373" s="452"/>
      <c r="AD373" s="118"/>
      <c r="AU373" s="453"/>
      <c r="AV373" s="346"/>
    </row>
    <row r="374" spans="3:48" ht="10.9" customHeight="1">
      <c r="C374" s="444"/>
      <c r="D374" s="445"/>
      <c r="E374" s="446"/>
      <c r="F374" s="446"/>
      <c r="G374" s="444"/>
      <c r="H374" s="446"/>
      <c r="I374" s="480"/>
      <c r="J374" s="481"/>
      <c r="K374" s="482"/>
      <c r="L374" s="447"/>
      <c r="M374" s="448"/>
      <c r="N374" s="448"/>
      <c r="O374" s="448"/>
      <c r="P374" s="448"/>
      <c r="Q374" s="449"/>
      <c r="R374" s="480"/>
      <c r="S374" s="481"/>
      <c r="T374" s="483"/>
      <c r="U374" s="490"/>
      <c r="V374" s="491"/>
      <c r="W374" s="492"/>
      <c r="X374" s="450"/>
      <c r="Y374" s="451"/>
      <c r="Z374" s="451"/>
      <c r="AA374" s="451"/>
      <c r="AB374" s="451"/>
      <c r="AC374" s="452"/>
      <c r="AD374" s="118"/>
      <c r="AU374" s="453"/>
      <c r="AV374" s="346"/>
    </row>
    <row r="375" spans="3:48" ht="10.9" customHeight="1">
      <c r="C375" s="478">
        <v>5</v>
      </c>
      <c r="D375" s="479" t="s">
        <v>9</v>
      </c>
      <c r="E375" s="439">
        <v>16</v>
      </c>
      <c r="F375" s="439" t="s">
        <v>10</v>
      </c>
      <c r="G375" s="478" t="s">
        <v>22</v>
      </c>
      <c r="H375" s="439"/>
      <c r="I375" s="454"/>
      <c r="J375" s="455"/>
      <c r="K375" s="456"/>
      <c r="L375" s="447">
        <f>IF(OR(I375="○",I375="△"),IF(AU375="●",2+ROUNDDOWN(($K$246-100)/100,0)*2,0),0)</f>
        <v>0</v>
      </c>
      <c r="M375" s="448"/>
      <c r="N375" s="448"/>
      <c r="O375" s="448"/>
      <c r="P375" s="448"/>
      <c r="Q375" s="449"/>
      <c r="R375" s="454"/>
      <c r="S375" s="455"/>
      <c r="T375" s="466"/>
      <c r="U375" s="484">
        <f t="shared" ref="U375" si="78">IF(R375="①",$AL$192,IF(R375="②",$AL$223,0))</f>
        <v>0</v>
      </c>
      <c r="V375" s="485"/>
      <c r="W375" s="486"/>
      <c r="X375" s="450">
        <f t="shared" ref="X375" si="79">IF(I375="○",L375,ROUNDUP(L375*U375,1))</f>
        <v>0</v>
      </c>
      <c r="Y375" s="451"/>
      <c r="Z375" s="451"/>
      <c r="AA375" s="451"/>
      <c r="AB375" s="451"/>
      <c r="AC375" s="452"/>
      <c r="AD375" s="118"/>
      <c r="AU375" s="453" t="str">
        <f t="shared" ref="AU375" si="80">IF(OR(I375="×",AU379="×"),"×","●")</f>
        <v>●</v>
      </c>
      <c r="AV375" s="346">
        <f t="shared" ref="AV375" si="81">IF(AU375="●",IF(I375="定","-",I375),"-")</f>
        <v>0</v>
      </c>
    </row>
    <row r="376" spans="3:48" ht="10.9" customHeight="1">
      <c r="C376" s="434"/>
      <c r="D376" s="437"/>
      <c r="E376" s="440"/>
      <c r="F376" s="440"/>
      <c r="G376" s="434"/>
      <c r="H376" s="440"/>
      <c r="I376" s="457"/>
      <c r="J376" s="458"/>
      <c r="K376" s="459"/>
      <c r="L376" s="447"/>
      <c r="M376" s="448"/>
      <c r="N376" s="448"/>
      <c r="O376" s="448"/>
      <c r="P376" s="448"/>
      <c r="Q376" s="449"/>
      <c r="R376" s="457"/>
      <c r="S376" s="458"/>
      <c r="T376" s="467"/>
      <c r="U376" s="487"/>
      <c r="V376" s="488"/>
      <c r="W376" s="489"/>
      <c r="X376" s="450"/>
      <c r="Y376" s="451"/>
      <c r="Z376" s="451"/>
      <c r="AA376" s="451"/>
      <c r="AB376" s="451"/>
      <c r="AC376" s="452"/>
      <c r="AD376" s="118"/>
      <c r="AU376" s="453"/>
      <c r="AV376" s="346"/>
    </row>
    <row r="377" spans="3:48" ht="10.9" customHeight="1">
      <c r="C377" s="434"/>
      <c r="D377" s="437"/>
      <c r="E377" s="440"/>
      <c r="F377" s="440"/>
      <c r="G377" s="434"/>
      <c r="H377" s="440"/>
      <c r="I377" s="457"/>
      <c r="J377" s="458"/>
      <c r="K377" s="459"/>
      <c r="L377" s="447"/>
      <c r="M377" s="448"/>
      <c r="N377" s="448"/>
      <c r="O377" s="448"/>
      <c r="P377" s="448"/>
      <c r="Q377" s="449"/>
      <c r="R377" s="457"/>
      <c r="S377" s="458"/>
      <c r="T377" s="467"/>
      <c r="U377" s="487"/>
      <c r="V377" s="488"/>
      <c r="W377" s="489"/>
      <c r="X377" s="450"/>
      <c r="Y377" s="451"/>
      <c r="Z377" s="451"/>
      <c r="AA377" s="451"/>
      <c r="AB377" s="451"/>
      <c r="AC377" s="452"/>
      <c r="AD377" s="118"/>
      <c r="AU377" s="453"/>
      <c r="AV377" s="346"/>
    </row>
    <row r="378" spans="3:48" ht="10.9" customHeight="1">
      <c r="C378" s="444"/>
      <c r="D378" s="445"/>
      <c r="E378" s="446"/>
      <c r="F378" s="446"/>
      <c r="G378" s="444"/>
      <c r="H378" s="446"/>
      <c r="I378" s="480"/>
      <c r="J378" s="481"/>
      <c r="K378" s="482"/>
      <c r="L378" s="447"/>
      <c r="M378" s="448"/>
      <c r="N378" s="448"/>
      <c r="O378" s="448"/>
      <c r="P378" s="448"/>
      <c r="Q378" s="449"/>
      <c r="R378" s="480"/>
      <c r="S378" s="481"/>
      <c r="T378" s="483"/>
      <c r="U378" s="490"/>
      <c r="V378" s="491"/>
      <c r="W378" s="492"/>
      <c r="X378" s="450"/>
      <c r="Y378" s="451"/>
      <c r="Z378" s="451"/>
      <c r="AA378" s="451"/>
      <c r="AB378" s="451"/>
      <c r="AC378" s="452"/>
      <c r="AD378" s="118"/>
      <c r="AU378" s="453"/>
      <c r="AV378" s="346"/>
    </row>
    <row r="379" spans="3:48" ht="10.9" customHeight="1">
      <c r="C379" s="351">
        <v>5</v>
      </c>
      <c r="D379" s="354" t="s">
        <v>9</v>
      </c>
      <c r="E379" s="357">
        <v>17</v>
      </c>
      <c r="F379" s="357" t="s">
        <v>10</v>
      </c>
      <c r="G379" s="351" t="s">
        <v>23</v>
      </c>
      <c r="H379" s="357"/>
      <c r="I379" s="454"/>
      <c r="J379" s="455"/>
      <c r="K379" s="456"/>
      <c r="L379" s="447">
        <f t="shared" ref="L379" si="82">IF(AND(I379="△",AU379="●"),2+ROUNDDOWN(($K$246-100)/100,0)*2,0)</f>
        <v>0</v>
      </c>
      <c r="M379" s="448"/>
      <c r="N379" s="448"/>
      <c r="O379" s="448"/>
      <c r="P379" s="448"/>
      <c r="Q379" s="449"/>
      <c r="R379" s="454"/>
      <c r="S379" s="455"/>
      <c r="T379" s="466"/>
      <c r="U379" s="484">
        <f t="shared" ref="U379" si="83">IF(R379="①",$AL$192,IF(R379="②",$AL$223,0))</f>
        <v>0</v>
      </c>
      <c r="V379" s="485"/>
      <c r="W379" s="486"/>
      <c r="X379" s="450">
        <f t="shared" ref="X379" si="84">IF(I379="○",L379,ROUNDUP(L379*U379,1))</f>
        <v>0</v>
      </c>
      <c r="Y379" s="451"/>
      <c r="Z379" s="451"/>
      <c r="AA379" s="451"/>
      <c r="AB379" s="451"/>
      <c r="AC379" s="452"/>
      <c r="AD379" s="118"/>
      <c r="AU379" s="453" t="str">
        <f t="shared" ref="AU379" si="85">IF(OR(I379="×",AU383="×"),"×","●")</f>
        <v>●</v>
      </c>
      <c r="AV379" s="346">
        <f t="shared" ref="AV379" si="86">IF(AU379="●",IF(I379="定","-",I379),"-")</f>
        <v>0</v>
      </c>
    </row>
    <row r="380" spans="3:48" ht="10.9" customHeight="1">
      <c r="C380" s="352"/>
      <c r="D380" s="355"/>
      <c r="E380" s="358"/>
      <c r="F380" s="358"/>
      <c r="G380" s="352"/>
      <c r="H380" s="358"/>
      <c r="I380" s="457"/>
      <c r="J380" s="458"/>
      <c r="K380" s="459"/>
      <c r="L380" s="447"/>
      <c r="M380" s="448"/>
      <c r="N380" s="448"/>
      <c r="O380" s="448"/>
      <c r="P380" s="448"/>
      <c r="Q380" s="449"/>
      <c r="R380" s="457"/>
      <c r="S380" s="458"/>
      <c r="T380" s="467"/>
      <c r="U380" s="487"/>
      <c r="V380" s="488"/>
      <c r="W380" s="489"/>
      <c r="X380" s="450"/>
      <c r="Y380" s="451"/>
      <c r="Z380" s="451"/>
      <c r="AA380" s="451"/>
      <c r="AB380" s="451"/>
      <c r="AC380" s="452"/>
      <c r="AD380" s="118"/>
      <c r="AU380" s="453"/>
      <c r="AV380" s="346"/>
    </row>
    <row r="381" spans="3:48" ht="10.9" customHeight="1">
      <c r="C381" s="352"/>
      <c r="D381" s="355"/>
      <c r="E381" s="358"/>
      <c r="F381" s="358"/>
      <c r="G381" s="352"/>
      <c r="H381" s="358"/>
      <c r="I381" s="457"/>
      <c r="J381" s="458"/>
      <c r="K381" s="459"/>
      <c r="L381" s="447"/>
      <c r="M381" s="448"/>
      <c r="N381" s="448"/>
      <c r="O381" s="448"/>
      <c r="P381" s="448"/>
      <c r="Q381" s="449"/>
      <c r="R381" s="457"/>
      <c r="S381" s="458"/>
      <c r="T381" s="467"/>
      <c r="U381" s="487"/>
      <c r="V381" s="488"/>
      <c r="W381" s="489"/>
      <c r="X381" s="450"/>
      <c r="Y381" s="451"/>
      <c r="Z381" s="451"/>
      <c r="AA381" s="451"/>
      <c r="AB381" s="451"/>
      <c r="AC381" s="452"/>
      <c r="AD381" s="118"/>
      <c r="AU381" s="453"/>
      <c r="AV381" s="346"/>
    </row>
    <row r="382" spans="3:48" ht="10.9" customHeight="1">
      <c r="C382" s="353"/>
      <c r="D382" s="356"/>
      <c r="E382" s="359"/>
      <c r="F382" s="359"/>
      <c r="G382" s="353"/>
      <c r="H382" s="359"/>
      <c r="I382" s="480"/>
      <c r="J382" s="481"/>
      <c r="K382" s="482"/>
      <c r="L382" s="447"/>
      <c r="M382" s="448"/>
      <c r="N382" s="448"/>
      <c r="O382" s="448"/>
      <c r="P382" s="448"/>
      <c r="Q382" s="449"/>
      <c r="R382" s="480"/>
      <c r="S382" s="481"/>
      <c r="T382" s="483"/>
      <c r="U382" s="490"/>
      <c r="V382" s="491"/>
      <c r="W382" s="492"/>
      <c r="X382" s="450"/>
      <c r="Y382" s="451"/>
      <c r="Z382" s="451"/>
      <c r="AA382" s="451"/>
      <c r="AB382" s="451"/>
      <c r="AC382" s="452"/>
      <c r="AD382" s="118"/>
      <c r="AU382" s="453"/>
      <c r="AV382" s="346"/>
    </row>
    <row r="383" spans="3:48" ht="10.9" customHeight="1">
      <c r="C383" s="351">
        <v>5</v>
      </c>
      <c r="D383" s="354" t="s">
        <v>9</v>
      </c>
      <c r="E383" s="357">
        <v>18</v>
      </c>
      <c r="F383" s="357" t="s">
        <v>10</v>
      </c>
      <c r="G383" s="351" t="s">
        <v>24</v>
      </c>
      <c r="H383" s="357"/>
      <c r="I383" s="454"/>
      <c r="J383" s="455"/>
      <c r="K383" s="456"/>
      <c r="L383" s="447">
        <f t="shared" ref="L383" si="87">IF(AND(I383="△",AU383="●"),2+ROUNDDOWN(($K$246-100)/100,0)*2,0)</f>
        <v>0</v>
      </c>
      <c r="M383" s="448"/>
      <c r="N383" s="448"/>
      <c r="O383" s="448"/>
      <c r="P383" s="448"/>
      <c r="Q383" s="449"/>
      <c r="R383" s="454"/>
      <c r="S383" s="455"/>
      <c r="T383" s="466"/>
      <c r="U383" s="484">
        <f t="shared" ref="U383" si="88">IF(R383="①",$AL$192,IF(R383="②",$AL$223,0))</f>
        <v>0</v>
      </c>
      <c r="V383" s="485"/>
      <c r="W383" s="486"/>
      <c r="X383" s="450">
        <f t="shared" ref="X383" si="89">IF(I383="○",L383,ROUNDUP(L383*U383,1))</f>
        <v>0</v>
      </c>
      <c r="Y383" s="451"/>
      <c r="Z383" s="451"/>
      <c r="AA383" s="451"/>
      <c r="AB383" s="451"/>
      <c r="AC383" s="452"/>
      <c r="AD383" s="118"/>
      <c r="AU383" s="453" t="str">
        <f t="shared" ref="AU383" si="90">IF(OR(I383="×",AU387="×"),"×","●")</f>
        <v>●</v>
      </c>
      <c r="AV383" s="346">
        <f t="shared" ref="AV383" si="91">IF(AU383="●",IF(I383="定","-",I383),"-")</f>
        <v>0</v>
      </c>
    </row>
    <row r="384" spans="3:48" ht="10.9" customHeight="1">
      <c r="C384" s="352"/>
      <c r="D384" s="355"/>
      <c r="E384" s="358"/>
      <c r="F384" s="358"/>
      <c r="G384" s="352"/>
      <c r="H384" s="358"/>
      <c r="I384" s="457"/>
      <c r="J384" s="458"/>
      <c r="K384" s="459"/>
      <c r="L384" s="447"/>
      <c r="M384" s="448"/>
      <c r="N384" s="448"/>
      <c r="O384" s="448"/>
      <c r="P384" s="448"/>
      <c r="Q384" s="449"/>
      <c r="R384" s="457"/>
      <c r="S384" s="458"/>
      <c r="T384" s="467"/>
      <c r="U384" s="487"/>
      <c r="V384" s="488"/>
      <c r="W384" s="489"/>
      <c r="X384" s="450"/>
      <c r="Y384" s="451"/>
      <c r="Z384" s="451"/>
      <c r="AA384" s="451"/>
      <c r="AB384" s="451"/>
      <c r="AC384" s="452"/>
      <c r="AD384" s="118"/>
      <c r="AU384" s="453"/>
      <c r="AV384" s="346"/>
    </row>
    <row r="385" spans="3:48" ht="10.9" customHeight="1">
      <c r="C385" s="352"/>
      <c r="D385" s="355"/>
      <c r="E385" s="358"/>
      <c r="F385" s="358"/>
      <c r="G385" s="352"/>
      <c r="H385" s="358"/>
      <c r="I385" s="457"/>
      <c r="J385" s="458"/>
      <c r="K385" s="459"/>
      <c r="L385" s="447"/>
      <c r="M385" s="448"/>
      <c r="N385" s="448"/>
      <c r="O385" s="448"/>
      <c r="P385" s="448"/>
      <c r="Q385" s="449"/>
      <c r="R385" s="457"/>
      <c r="S385" s="458"/>
      <c r="T385" s="467"/>
      <c r="U385" s="487"/>
      <c r="V385" s="488"/>
      <c r="W385" s="489"/>
      <c r="X385" s="450"/>
      <c r="Y385" s="451"/>
      <c r="Z385" s="451"/>
      <c r="AA385" s="451"/>
      <c r="AB385" s="451"/>
      <c r="AC385" s="452"/>
      <c r="AD385" s="118"/>
      <c r="AU385" s="453"/>
      <c r="AV385" s="346"/>
    </row>
    <row r="386" spans="3:48" ht="10.9" customHeight="1">
      <c r="C386" s="353"/>
      <c r="D386" s="356"/>
      <c r="E386" s="359"/>
      <c r="F386" s="359"/>
      <c r="G386" s="353"/>
      <c r="H386" s="359"/>
      <c r="I386" s="480"/>
      <c r="J386" s="481"/>
      <c r="K386" s="482"/>
      <c r="L386" s="447"/>
      <c r="M386" s="448"/>
      <c r="N386" s="448"/>
      <c r="O386" s="448"/>
      <c r="P386" s="448"/>
      <c r="Q386" s="449"/>
      <c r="R386" s="480"/>
      <c r="S386" s="481"/>
      <c r="T386" s="483"/>
      <c r="U386" s="490"/>
      <c r="V386" s="491"/>
      <c r="W386" s="492"/>
      <c r="X386" s="450"/>
      <c r="Y386" s="451"/>
      <c r="Z386" s="451"/>
      <c r="AA386" s="451"/>
      <c r="AB386" s="451"/>
      <c r="AC386" s="452"/>
      <c r="AD386" s="118"/>
      <c r="AU386" s="453"/>
      <c r="AV386" s="346"/>
    </row>
    <row r="387" spans="3:48" ht="10.9" customHeight="1">
      <c r="C387" s="351">
        <v>5</v>
      </c>
      <c r="D387" s="354" t="s">
        <v>9</v>
      </c>
      <c r="E387" s="357">
        <v>19</v>
      </c>
      <c r="F387" s="357" t="s">
        <v>10</v>
      </c>
      <c r="G387" s="351" t="s">
        <v>25</v>
      </c>
      <c r="H387" s="357"/>
      <c r="I387" s="454"/>
      <c r="J387" s="455"/>
      <c r="K387" s="456"/>
      <c r="L387" s="447">
        <f t="shared" ref="L387" si="92">IF(AND(I387="△",AU387="●"),2+ROUNDDOWN(($K$246-100)/100,0)*2,0)</f>
        <v>0</v>
      </c>
      <c r="M387" s="448"/>
      <c r="N387" s="448"/>
      <c r="O387" s="448"/>
      <c r="P387" s="448"/>
      <c r="Q387" s="449"/>
      <c r="R387" s="454"/>
      <c r="S387" s="455"/>
      <c r="T387" s="466"/>
      <c r="U387" s="484">
        <f t="shared" ref="U387" si="93">IF(R387="①",$AL$192,IF(R387="②",$AL$223,0))</f>
        <v>0</v>
      </c>
      <c r="V387" s="485"/>
      <c r="W387" s="486"/>
      <c r="X387" s="450">
        <f t="shared" ref="X387" si="94">IF(I387="○",L387,ROUNDUP(L387*U387,1))</f>
        <v>0</v>
      </c>
      <c r="Y387" s="451"/>
      <c r="Z387" s="451"/>
      <c r="AA387" s="451"/>
      <c r="AB387" s="451"/>
      <c r="AC387" s="452"/>
      <c r="AD387" s="118"/>
      <c r="AU387" s="453" t="str">
        <f t="shared" ref="AU387" si="95">IF(OR(I387="×",AU391="×"),"×","●")</f>
        <v>●</v>
      </c>
      <c r="AV387" s="346">
        <f t="shared" ref="AV387" si="96">IF(AU387="●",IF(I387="定","-",I387),"-")</f>
        <v>0</v>
      </c>
    </row>
    <row r="388" spans="3:48" ht="10.9" customHeight="1">
      <c r="C388" s="352"/>
      <c r="D388" s="355"/>
      <c r="E388" s="358"/>
      <c r="F388" s="358"/>
      <c r="G388" s="352"/>
      <c r="H388" s="358"/>
      <c r="I388" s="457"/>
      <c r="J388" s="458"/>
      <c r="K388" s="459"/>
      <c r="L388" s="447"/>
      <c r="M388" s="448"/>
      <c r="N388" s="448"/>
      <c r="O388" s="448"/>
      <c r="P388" s="448"/>
      <c r="Q388" s="449"/>
      <c r="R388" s="457"/>
      <c r="S388" s="458"/>
      <c r="T388" s="467"/>
      <c r="U388" s="487"/>
      <c r="V388" s="488"/>
      <c r="W388" s="489"/>
      <c r="X388" s="450"/>
      <c r="Y388" s="451"/>
      <c r="Z388" s="451"/>
      <c r="AA388" s="451"/>
      <c r="AB388" s="451"/>
      <c r="AC388" s="452"/>
      <c r="AD388" s="118"/>
      <c r="AU388" s="453"/>
      <c r="AV388" s="346"/>
    </row>
    <row r="389" spans="3:48" ht="10.9" customHeight="1">
      <c r="C389" s="352"/>
      <c r="D389" s="355"/>
      <c r="E389" s="358"/>
      <c r="F389" s="358"/>
      <c r="G389" s="352"/>
      <c r="H389" s="358"/>
      <c r="I389" s="457"/>
      <c r="J389" s="458"/>
      <c r="K389" s="459"/>
      <c r="L389" s="447"/>
      <c r="M389" s="448"/>
      <c r="N389" s="448"/>
      <c r="O389" s="448"/>
      <c r="P389" s="448"/>
      <c r="Q389" s="449"/>
      <c r="R389" s="457"/>
      <c r="S389" s="458"/>
      <c r="T389" s="467"/>
      <c r="U389" s="487"/>
      <c r="V389" s="488"/>
      <c r="W389" s="489"/>
      <c r="X389" s="450"/>
      <c r="Y389" s="451"/>
      <c r="Z389" s="451"/>
      <c r="AA389" s="451"/>
      <c r="AB389" s="451"/>
      <c r="AC389" s="452"/>
      <c r="AD389" s="118"/>
      <c r="AU389" s="453"/>
      <c r="AV389" s="346"/>
    </row>
    <row r="390" spans="3:48" ht="10.9" customHeight="1">
      <c r="C390" s="353"/>
      <c r="D390" s="356"/>
      <c r="E390" s="359"/>
      <c r="F390" s="359"/>
      <c r="G390" s="353"/>
      <c r="H390" s="359"/>
      <c r="I390" s="480"/>
      <c r="J390" s="481"/>
      <c r="K390" s="482"/>
      <c r="L390" s="447"/>
      <c r="M390" s="448"/>
      <c r="N390" s="448"/>
      <c r="O390" s="448"/>
      <c r="P390" s="448"/>
      <c r="Q390" s="449"/>
      <c r="R390" s="480"/>
      <c r="S390" s="481"/>
      <c r="T390" s="483"/>
      <c r="U390" s="490"/>
      <c r="V390" s="491"/>
      <c r="W390" s="492"/>
      <c r="X390" s="450"/>
      <c r="Y390" s="451"/>
      <c r="Z390" s="451"/>
      <c r="AA390" s="451"/>
      <c r="AB390" s="451"/>
      <c r="AC390" s="452"/>
      <c r="AD390" s="118"/>
      <c r="AU390" s="453"/>
      <c r="AV390" s="346"/>
    </row>
    <row r="391" spans="3:48" ht="10.9" customHeight="1">
      <c r="C391" s="351">
        <v>5</v>
      </c>
      <c r="D391" s="354" t="s">
        <v>9</v>
      </c>
      <c r="E391" s="357">
        <v>20</v>
      </c>
      <c r="F391" s="357" t="s">
        <v>10</v>
      </c>
      <c r="G391" s="351" t="s">
        <v>19</v>
      </c>
      <c r="H391" s="357"/>
      <c r="I391" s="454"/>
      <c r="J391" s="455"/>
      <c r="K391" s="456"/>
      <c r="L391" s="447">
        <f t="shared" ref="L391" si="97">IF(AND(I391="△",AU391="●"),2+ROUNDDOWN(($K$246-100)/100,0)*2,0)</f>
        <v>0</v>
      </c>
      <c r="M391" s="448"/>
      <c r="N391" s="448"/>
      <c r="O391" s="448"/>
      <c r="P391" s="448"/>
      <c r="Q391" s="449"/>
      <c r="R391" s="454"/>
      <c r="S391" s="455"/>
      <c r="T391" s="466"/>
      <c r="U391" s="484">
        <f t="shared" ref="U391" si="98">IF(R391="①",$AL$192,IF(R391="②",$AL$223,0))</f>
        <v>0</v>
      </c>
      <c r="V391" s="485"/>
      <c r="W391" s="486"/>
      <c r="X391" s="450">
        <f t="shared" ref="X391" si="99">IF(I391="○",L391,ROUNDUP(L391*U391,1))</f>
        <v>0</v>
      </c>
      <c r="Y391" s="451"/>
      <c r="Z391" s="451"/>
      <c r="AA391" s="451"/>
      <c r="AB391" s="451"/>
      <c r="AC391" s="452"/>
      <c r="AD391" s="118"/>
      <c r="AU391" s="453" t="str">
        <f t="shared" ref="AU391" si="100">IF(OR(I391="×",AU395="×"),"×","●")</f>
        <v>●</v>
      </c>
      <c r="AV391" s="346">
        <f t="shared" ref="AV391" si="101">IF(AU391="●",IF(I391="定","-",I391),"-")</f>
        <v>0</v>
      </c>
    </row>
    <row r="392" spans="3:48" ht="10.9" customHeight="1">
      <c r="C392" s="352"/>
      <c r="D392" s="355"/>
      <c r="E392" s="358"/>
      <c r="F392" s="358"/>
      <c r="G392" s="352"/>
      <c r="H392" s="358"/>
      <c r="I392" s="457"/>
      <c r="J392" s="458"/>
      <c r="K392" s="459"/>
      <c r="L392" s="447"/>
      <c r="M392" s="448"/>
      <c r="N392" s="448"/>
      <c r="O392" s="448"/>
      <c r="P392" s="448"/>
      <c r="Q392" s="449"/>
      <c r="R392" s="457"/>
      <c r="S392" s="458"/>
      <c r="T392" s="467"/>
      <c r="U392" s="487"/>
      <c r="V392" s="488"/>
      <c r="W392" s="489"/>
      <c r="X392" s="450"/>
      <c r="Y392" s="451"/>
      <c r="Z392" s="451"/>
      <c r="AA392" s="451"/>
      <c r="AB392" s="451"/>
      <c r="AC392" s="452"/>
      <c r="AD392" s="118"/>
      <c r="AU392" s="453"/>
      <c r="AV392" s="346"/>
    </row>
    <row r="393" spans="3:48" ht="10.9" customHeight="1">
      <c r="C393" s="352"/>
      <c r="D393" s="355"/>
      <c r="E393" s="358"/>
      <c r="F393" s="358"/>
      <c r="G393" s="352"/>
      <c r="H393" s="358"/>
      <c r="I393" s="457"/>
      <c r="J393" s="458"/>
      <c r="K393" s="459"/>
      <c r="L393" s="447"/>
      <c r="M393" s="448"/>
      <c r="N393" s="448"/>
      <c r="O393" s="448"/>
      <c r="P393" s="448"/>
      <c r="Q393" s="449"/>
      <c r="R393" s="457"/>
      <c r="S393" s="458"/>
      <c r="T393" s="467"/>
      <c r="U393" s="487"/>
      <c r="V393" s="488"/>
      <c r="W393" s="489"/>
      <c r="X393" s="450"/>
      <c r="Y393" s="451"/>
      <c r="Z393" s="451"/>
      <c r="AA393" s="451"/>
      <c r="AB393" s="451"/>
      <c r="AC393" s="452"/>
      <c r="AD393" s="118"/>
      <c r="AU393" s="453"/>
      <c r="AV393" s="346"/>
    </row>
    <row r="394" spans="3:48" ht="10.9" customHeight="1">
      <c r="C394" s="353"/>
      <c r="D394" s="356"/>
      <c r="E394" s="359"/>
      <c r="F394" s="359"/>
      <c r="G394" s="353"/>
      <c r="H394" s="359"/>
      <c r="I394" s="480"/>
      <c r="J394" s="481"/>
      <c r="K394" s="482"/>
      <c r="L394" s="447"/>
      <c r="M394" s="448"/>
      <c r="N394" s="448"/>
      <c r="O394" s="448"/>
      <c r="P394" s="448"/>
      <c r="Q394" s="449"/>
      <c r="R394" s="480"/>
      <c r="S394" s="481"/>
      <c r="T394" s="483"/>
      <c r="U394" s="490"/>
      <c r="V394" s="491"/>
      <c r="W394" s="492"/>
      <c r="X394" s="450"/>
      <c r="Y394" s="451"/>
      <c r="Z394" s="451"/>
      <c r="AA394" s="451"/>
      <c r="AB394" s="451"/>
      <c r="AC394" s="452"/>
      <c r="AD394" s="118"/>
      <c r="AU394" s="453"/>
      <c r="AV394" s="346"/>
    </row>
    <row r="395" spans="3:48" ht="10.9" customHeight="1">
      <c r="C395" s="351">
        <v>5</v>
      </c>
      <c r="D395" s="354" t="s">
        <v>9</v>
      </c>
      <c r="E395" s="357">
        <v>21</v>
      </c>
      <c r="F395" s="357" t="s">
        <v>10</v>
      </c>
      <c r="G395" s="351" t="s">
        <v>20</v>
      </c>
      <c r="H395" s="357"/>
      <c r="I395" s="454"/>
      <c r="J395" s="455"/>
      <c r="K395" s="456"/>
      <c r="L395" s="447">
        <f t="shared" ref="L395" si="102">IF(AND(I395="△",AU395="●"),2+ROUNDDOWN(($K$246-100)/100,0)*2,0)</f>
        <v>0</v>
      </c>
      <c r="M395" s="448"/>
      <c r="N395" s="448"/>
      <c r="O395" s="448"/>
      <c r="P395" s="448"/>
      <c r="Q395" s="449"/>
      <c r="R395" s="454"/>
      <c r="S395" s="455"/>
      <c r="T395" s="466"/>
      <c r="U395" s="484">
        <f t="shared" ref="U395" si="103">IF(R395="①",$AL$192,IF(R395="②",$AL$223,0))</f>
        <v>0</v>
      </c>
      <c r="V395" s="485"/>
      <c r="W395" s="486"/>
      <c r="X395" s="450">
        <f t="shared" ref="X395" si="104">IF(I395="○",L395,ROUNDUP(L395*U395,1))</f>
        <v>0</v>
      </c>
      <c r="Y395" s="451"/>
      <c r="Z395" s="451"/>
      <c r="AA395" s="451"/>
      <c r="AB395" s="451"/>
      <c r="AC395" s="452"/>
      <c r="AD395" s="118"/>
      <c r="AU395" s="453" t="str">
        <f t="shared" ref="AU395" si="105">IF(OR(I395="×",AU399="×"),"×","●")</f>
        <v>●</v>
      </c>
      <c r="AV395" s="346">
        <f t="shared" ref="AV395" si="106">IF(AU395="●",IF(I395="定","-",I395),"-")</f>
        <v>0</v>
      </c>
    </row>
    <row r="396" spans="3:48" ht="10.9" customHeight="1">
      <c r="C396" s="352"/>
      <c r="D396" s="355"/>
      <c r="E396" s="358"/>
      <c r="F396" s="358"/>
      <c r="G396" s="352"/>
      <c r="H396" s="358"/>
      <c r="I396" s="457"/>
      <c r="J396" s="458"/>
      <c r="K396" s="459"/>
      <c r="L396" s="447"/>
      <c r="M396" s="448"/>
      <c r="N396" s="448"/>
      <c r="O396" s="448"/>
      <c r="P396" s="448"/>
      <c r="Q396" s="449"/>
      <c r="R396" s="457"/>
      <c r="S396" s="458"/>
      <c r="T396" s="467"/>
      <c r="U396" s="487"/>
      <c r="V396" s="488"/>
      <c r="W396" s="489"/>
      <c r="X396" s="450"/>
      <c r="Y396" s="451"/>
      <c r="Z396" s="451"/>
      <c r="AA396" s="451"/>
      <c r="AB396" s="451"/>
      <c r="AC396" s="452"/>
      <c r="AD396" s="118"/>
      <c r="AU396" s="453"/>
      <c r="AV396" s="346"/>
    </row>
    <row r="397" spans="3:48" ht="10.9" customHeight="1">
      <c r="C397" s="352"/>
      <c r="D397" s="355"/>
      <c r="E397" s="358"/>
      <c r="F397" s="358"/>
      <c r="G397" s="352"/>
      <c r="H397" s="358"/>
      <c r="I397" s="457"/>
      <c r="J397" s="458"/>
      <c r="K397" s="459"/>
      <c r="L397" s="447"/>
      <c r="M397" s="448"/>
      <c r="N397" s="448"/>
      <c r="O397" s="448"/>
      <c r="P397" s="448"/>
      <c r="Q397" s="449"/>
      <c r="R397" s="457"/>
      <c r="S397" s="458"/>
      <c r="T397" s="467"/>
      <c r="U397" s="487"/>
      <c r="V397" s="488"/>
      <c r="W397" s="489"/>
      <c r="X397" s="450"/>
      <c r="Y397" s="451"/>
      <c r="Z397" s="451"/>
      <c r="AA397" s="451"/>
      <c r="AB397" s="451"/>
      <c r="AC397" s="452"/>
      <c r="AD397" s="118"/>
      <c r="AU397" s="453"/>
      <c r="AV397" s="346"/>
    </row>
    <row r="398" spans="3:48" ht="10.9" customHeight="1">
      <c r="C398" s="353"/>
      <c r="D398" s="356"/>
      <c r="E398" s="359"/>
      <c r="F398" s="359"/>
      <c r="G398" s="353"/>
      <c r="H398" s="359"/>
      <c r="I398" s="480"/>
      <c r="J398" s="481"/>
      <c r="K398" s="482"/>
      <c r="L398" s="447"/>
      <c r="M398" s="448"/>
      <c r="N398" s="448"/>
      <c r="O398" s="448"/>
      <c r="P398" s="448"/>
      <c r="Q398" s="449"/>
      <c r="R398" s="480"/>
      <c r="S398" s="481"/>
      <c r="T398" s="483"/>
      <c r="U398" s="490"/>
      <c r="V398" s="491"/>
      <c r="W398" s="492"/>
      <c r="X398" s="450"/>
      <c r="Y398" s="451"/>
      <c r="Z398" s="451"/>
      <c r="AA398" s="451"/>
      <c r="AB398" s="451"/>
      <c r="AC398" s="452"/>
      <c r="AD398" s="118"/>
      <c r="AU398" s="453"/>
      <c r="AV398" s="346"/>
    </row>
    <row r="399" spans="3:48" ht="10.9" customHeight="1">
      <c r="C399" s="478">
        <v>5</v>
      </c>
      <c r="D399" s="479" t="s">
        <v>9</v>
      </c>
      <c r="E399" s="439">
        <v>22</v>
      </c>
      <c r="F399" s="439" t="s">
        <v>10</v>
      </c>
      <c r="G399" s="478" t="s">
        <v>21</v>
      </c>
      <c r="H399" s="439"/>
      <c r="I399" s="454"/>
      <c r="J399" s="455"/>
      <c r="K399" s="456"/>
      <c r="L399" s="447">
        <f>IF(OR(I399="○",I399="△"),IF(AU399="●",2+ROUNDDOWN(($K$246-100)/100,0)*2,0),0)</f>
        <v>0</v>
      </c>
      <c r="M399" s="448"/>
      <c r="N399" s="448"/>
      <c r="O399" s="448"/>
      <c r="P399" s="448"/>
      <c r="Q399" s="449"/>
      <c r="R399" s="454"/>
      <c r="S399" s="455"/>
      <c r="T399" s="466"/>
      <c r="U399" s="484">
        <f t="shared" ref="U399" si="107">IF(R399="①",$AL$192,IF(R399="②",$AL$223,0))</f>
        <v>0</v>
      </c>
      <c r="V399" s="485"/>
      <c r="W399" s="486"/>
      <c r="X399" s="450">
        <f t="shared" ref="X399" si="108">IF(I399="○",L399,ROUNDUP(L399*U399,1))</f>
        <v>0</v>
      </c>
      <c r="Y399" s="451"/>
      <c r="Z399" s="451"/>
      <c r="AA399" s="451"/>
      <c r="AB399" s="451"/>
      <c r="AC399" s="452"/>
      <c r="AD399" s="118"/>
      <c r="AU399" s="453" t="str">
        <f t="shared" ref="AU399" si="109">IF(OR(I399="×",AU403="×"),"×","●")</f>
        <v>●</v>
      </c>
      <c r="AV399" s="346">
        <f t="shared" ref="AV399" si="110">IF(AU399="●",IF(I399="定","-",I399),"-")</f>
        <v>0</v>
      </c>
    </row>
    <row r="400" spans="3:48" ht="10.9" customHeight="1">
      <c r="C400" s="434"/>
      <c r="D400" s="437"/>
      <c r="E400" s="440"/>
      <c r="F400" s="440"/>
      <c r="G400" s="434"/>
      <c r="H400" s="440"/>
      <c r="I400" s="457"/>
      <c r="J400" s="458"/>
      <c r="K400" s="459"/>
      <c r="L400" s="447"/>
      <c r="M400" s="448"/>
      <c r="N400" s="448"/>
      <c r="O400" s="448"/>
      <c r="P400" s="448"/>
      <c r="Q400" s="449"/>
      <c r="R400" s="457"/>
      <c r="S400" s="458"/>
      <c r="T400" s="467"/>
      <c r="U400" s="487"/>
      <c r="V400" s="488"/>
      <c r="W400" s="489"/>
      <c r="X400" s="450"/>
      <c r="Y400" s="451"/>
      <c r="Z400" s="451"/>
      <c r="AA400" s="451"/>
      <c r="AB400" s="451"/>
      <c r="AC400" s="452"/>
      <c r="AD400" s="118"/>
      <c r="AU400" s="453"/>
      <c r="AV400" s="346"/>
    </row>
    <row r="401" spans="3:48" ht="10.9" customHeight="1">
      <c r="C401" s="434"/>
      <c r="D401" s="437"/>
      <c r="E401" s="440"/>
      <c r="F401" s="440"/>
      <c r="G401" s="434"/>
      <c r="H401" s="440"/>
      <c r="I401" s="457"/>
      <c r="J401" s="458"/>
      <c r="K401" s="459"/>
      <c r="L401" s="447"/>
      <c r="M401" s="448"/>
      <c r="N401" s="448"/>
      <c r="O401" s="448"/>
      <c r="P401" s="448"/>
      <c r="Q401" s="449"/>
      <c r="R401" s="457"/>
      <c r="S401" s="458"/>
      <c r="T401" s="467"/>
      <c r="U401" s="487"/>
      <c r="V401" s="488"/>
      <c r="W401" s="489"/>
      <c r="X401" s="450"/>
      <c r="Y401" s="451"/>
      <c r="Z401" s="451"/>
      <c r="AA401" s="451"/>
      <c r="AB401" s="451"/>
      <c r="AC401" s="452"/>
      <c r="AD401" s="118"/>
      <c r="AU401" s="453"/>
      <c r="AV401" s="346"/>
    </row>
    <row r="402" spans="3:48" ht="10.9" customHeight="1">
      <c r="C402" s="444"/>
      <c r="D402" s="445"/>
      <c r="E402" s="446"/>
      <c r="F402" s="446"/>
      <c r="G402" s="444"/>
      <c r="H402" s="446"/>
      <c r="I402" s="480"/>
      <c r="J402" s="481"/>
      <c r="K402" s="482"/>
      <c r="L402" s="447"/>
      <c r="M402" s="448"/>
      <c r="N402" s="448"/>
      <c r="O402" s="448"/>
      <c r="P402" s="448"/>
      <c r="Q402" s="449"/>
      <c r="R402" s="480"/>
      <c r="S402" s="481"/>
      <c r="T402" s="483"/>
      <c r="U402" s="490"/>
      <c r="V402" s="491"/>
      <c r="W402" s="492"/>
      <c r="X402" s="450"/>
      <c r="Y402" s="451"/>
      <c r="Z402" s="451"/>
      <c r="AA402" s="451"/>
      <c r="AB402" s="451"/>
      <c r="AC402" s="452"/>
      <c r="AD402" s="118"/>
      <c r="AU402" s="453"/>
      <c r="AV402" s="346"/>
    </row>
    <row r="403" spans="3:48" ht="10.9" customHeight="1">
      <c r="C403" s="478">
        <v>5</v>
      </c>
      <c r="D403" s="479" t="s">
        <v>9</v>
      </c>
      <c r="E403" s="439">
        <v>23</v>
      </c>
      <c r="F403" s="439" t="s">
        <v>10</v>
      </c>
      <c r="G403" s="478" t="s">
        <v>22</v>
      </c>
      <c r="H403" s="439"/>
      <c r="I403" s="454"/>
      <c r="J403" s="455"/>
      <c r="K403" s="456"/>
      <c r="L403" s="447">
        <f>IF(OR(I403="○",I403="△"),IF(AU403="●",2+ROUNDDOWN(($K$246-100)/100,0)*2,0),0)</f>
        <v>0</v>
      </c>
      <c r="M403" s="448"/>
      <c r="N403" s="448"/>
      <c r="O403" s="448"/>
      <c r="P403" s="448"/>
      <c r="Q403" s="449"/>
      <c r="R403" s="454"/>
      <c r="S403" s="455"/>
      <c r="T403" s="466"/>
      <c r="U403" s="484">
        <f t="shared" ref="U403" si="111">IF(R403="①",$AL$192,IF(R403="②",$AL$223,0))</f>
        <v>0</v>
      </c>
      <c r="V403" s="485"/>
      <c r="W403" s="486"/>
      <c r="X403" s="450">
        <f t="shared" ref="X403" si="112">IF(I403="○",L403,ROUNDUP(L403*U403,1))</f>
        <v>0</v>
      </c>
      <c r="Y403" s="451"/>
      <c r="Z403" s="451"/>
      <c r="AA403" s="451"/>
      <c r="AB403" s="451"/>
      <c r="AC403" s="452"/>
      <c r="AD403" s="118"/>
      <c r="AU403" s="453" t="str">
        <f t="shared" ref="AU403" si="113">IF(OR(I403="×",AU407="×"),"×","●")</f>
        <v>●</v>
      </c>
      <c r="AV403" s="346">
        <f t="shared" ref="AV403" si="114">IF(AU403="●",IF(I403="定","-",I403),"-")</f>
        <v>0</v>
      </c>
    </row>
    <row r="404" spans="3:48" ht="10.9" customHeight="1">
      <c r="C404" s="434"/>
      <c r="D404" s="437"/>
      <c r="E404" s="440"/>
      <c r="F404" s="440"/>
      <c r="G404" s="434"/>
      <c r="H404" s="440"/>
      <c r="I404" s="457"/>
      <c r="J404" s="458"/>
      <c r="K404" s="459"/>
      <c r="L404" s="447"/>
      <c r="M404" s="448"/>
      <c r="N404" s="448"/>
      <c r="O404" s="448"/>
      <c r="P404" s="448"/>
      <c r="Q404" s="449"/>
      <c r="R404" s="457"/>
      <c r="S404" s="458"/>
      <c r="T404" s="467"/>
      <c r="U404" s="487"/>
      <c r="V404" s="488"/>
      <c r="W404" s="489"/>
      <c r="X404" s="450"/>
      <c r="Y404" s="451"/>
      <c r="Z404" s="451"/>
      <c r="AA404" s="451"/>
      <c r="AB404" s="451"/>
      <c r="AC404" s="452"/>
      <c r="AD404" s="118"/>
      <c r="AU404" s="453"/>
      <c r="AV404" s="346"/>
    </row>
    <row r="405" spans="3:48" ht="10.9" customHeight="1">
      <c r="C405" s="434"/>
      <c r="D405" s="437"/>
      <c r="E405" s="440"/>
      <c r="F405" s="440"/>
      <c r="G405" s="434"/>
      <c r="H405" s="440"/>
      <c r="I405" s="457"/>
      <c r="J405" s="458"/>
      <c r="K405" s="459"/>
      <c r="L405" s="447"/>
      <c r="M405" s="448"/>
      <c r="N405" s="448"/>
      <c r="O405" s="448"/>
      <c r="P405" s="448"/>
      <c r="Q405" s="449"/>
      <c r="R405" s="457"/>
      <c r="S405" s="458"/>
      <c r="T405" s="467"/>
      <c r="U405" s="487"/>
      <c r="V405" s="488"/>
      <c r="W405" s="489"/>
      <c r="X405" s="450"/>
      <c r="Y405" s="451"/>
      <c r="Z405" s="451"/>
      <c r="AA405" s="451"/>
      <c r="AB405" s="451"/>
      <c r="AC405" s="452"/>
      <c r="AD405" s="118"/>
      <c r="AU405" s="453"/>
      <c r="AV405" s="346"/>
    </row>
    <row r="406" spans="3:48" ht="10.9" customHeight="1">
      <c r="C406" s="444"/>
      <c r="D406" s="445"/>
      <c r="E406" s="446"/>
      <c r="F406" s="446"/>
      <c r="G406" s="444"/>
      <c r="H406" s="446"/>
      <c r="I406" s="480"/>
      <c r="J406" s="481"/>
      <c r="K406" s="482"/>
      <c r="L406" s="447"/>
      <c r="M406" s="448"/>
      <c r="N406" s="448"/>
      <c r="O406" s="448"/>
      <c r="P406" s="448"/>
      <c r="Q406" s="449"/>
      <c r="R406" s="480"/>
      <c r="S406" s="481"/>
      <c r="T406" s="483"/>
      <c r="U406" s="490"/>
      <c r="V406" s="491"/>
      <c r="W406" s="492"/>
      <c r="X406" s="450"/>
      <c r="Y406" s="451"/>
      <c r="Z406" s="451"/>
      <c r="AA406" s="451"/>
      <c r="AB406" s="451"/>
      <c r="AC406" s="452"/>
      <c r="AD406" s="118"/>
      <c r="AU406" s="453"/>
      <c r="AV406" s="346"/>
    </row>
    <row r="407" spans="3:48" ht="10.9" customHeight="1">
      <c r="C407" s="351">
        <v>5</v>
      </c>
      <c r="D407" s="354" t="s">
        <v>9</v>
      </c>
      <c r="E407" s="357">
        <v>24</v>
      </c>
      <c r="F407" s="357" t="s">
        <v>10</v>
      </c>
      <c r="G407" s="351" t="s">
        <v>23</v>
      </c>
      <c r="H407" s="357"/>
      <c r="I407" s="454"/>
      <c r="J407" s="455"/>
      <c r="K407" s="456"/>
      <c r="L407" s="447">
        <f t="shared" ref="L407" si="115">IF(AND(I407="△",AU407="●"),2+ROUNDDOWN(($K$246-100)/100,0)*2,0)</f>
        <v>0</v>
      </c>
      <c r="M407" s="448"/>
      <c r="N407" s="448"/>
      <c r="O407" s="448"/>
      <c r="P407" s="448"/>
      <c r="Q407" s="449"/>
      <c r="R407" s="454"/>
      <c r="S407" s="455"/>
      <c r="T407" s="466"/>
      <c r="U407" s="484">
        <f t="shared" ref="U407" si="116">IF(R407="①",$AL$192,IF(R407="②",$AL$223,0))</f>
        <v>0</v>
      </c>
      <c r="V407" s="485"/>
      <c r="W407" s="486"/>
      <c r="X407" s="450">
        <f t="shared" ref="X407" si="117">IF(I407="○",L407,ROUNDUP(L407*U407,1))</f>
        <v>0</v>
      </c>
      <c r="Y407" s="451"/>
      <c r="Z407" s="451"/>
      <c r="AA407" s="451"/>
      <c r="AB407" s="451"/>
      <c r="AC407" s="452"/>
      <c r="AD407" s="118"/>
      <c r="AU407" s="453" t="str">
        <f t="shared" ref="AU407" si="118">IF(OR(I407="×",AU411="×"),"×","●")</f>
        <v>●</v>
      </c>
      <c r="AV407" s="346">
        <f t="shared" ref="AV407" si="119">IF(AU407="●",IF(I407="定","-",I407),"-")</f>
        <v>0</v>
      </c>
    </row>
    <row r="408" spans="3:48" ht="10.9" customHeight="1">
      <c r="C408" s="352"/>
      <c r="D408" s="355"/>
      <c r="E408" s="358"/>
      <c r="F408" s="358"/>
      <c r="G408" s="352"/>
      <c r="H408" s="358"/>
      <c r="I408" s="457"/>
      <c r="J408" s="458"/>
      <c r="K408" s="459"/>
      <c r="L408" s="447"/>
      <c r="M408" s="448"/>
      <c r="N408" s="448"/>
      <c r="O408" s="448"/>
      <c r="P408" s="448"/>
      <c r="Q408" s="449"/>
      <c r="R408" s="457"/>
      <c r="S408" s="458"/>
      <c r="T408" s="467"/>
      <c r="U408" s="487"/>
      <c r="V408" s="488"/>
      <c r="W408" s="489"/>
      <c r="X408" s="450"/>
      <c r="Y408" s="451"/>
      <c r="Z408" s="451"/>
      <c r="AA408" s="451"/>
      <c r="AB408" s="451"/>
      <c r="AC408" s="452"/>
      <c r="AD408" s="118"/>
      <c r="AU408" s="453"/>
      <c r="AV408" s="346"/>
    </row>
    <row r="409" spans="3:48" ht="10.9" customHeight="1">
      <c r="C409" s="352"/>
      <c r="D409" s="355"/>
      <c r="E409" s="358"/>
      <c r="F409" s="358"/>
      <c r="G409" s="352"/>
      <c r="H409" s="358"/>
      <c r="I409" s="457"/>
      <c r="J409" s="458"/>
      <c r="K409" s="459"/>
      <c r="L409" s="447"/>
      <c r="M409" s="448"/>
      <c r="N409" s="448"/>
      <c r="O409" s="448"/>
      <c r="P409" s="448"/>
      <c r="Q409" s="449"/>
      <c r="R409" s="457"/>
      <c r="S409" s="458"/>
      <c r="T409" s="467"/>
      <c r="U409" s="487"/>
      <c r="V409" s="488"/>
      <c r="W409" s="489"/>
      <c r="X409" s="450"/>
      <c r="Y409" s="451"/>
      <c r="Z409" s="451"/>
      <c r="AA409" s="451"/>
      <c r="AB409" s="451"/>
      <c r="AC409" s="452"/>
      <c r="AD409" s="118"/>
      <c r="AU409" s="453"/>
      <c r="AV409" s="346"/>
    </row>
    <row r="410" spans="3:48" ht="10.9" customHeight="1">
      <c r="C410" s="353"/>
      <c r="D410" s="356"/>
      <c r="E410" s="359"/>
      <c r="F410" s="359"/>
      <c r="G410" s="353"/>
      <c r="H410" s="359"/>
      <c r="I410" s="480"/>
      <c r="J410" s="481"/>
      <c r="K410" s="482"/>
      <c r="L410" s="447"/>
      <c r="M410" s="448"/>
      <c r="N410" s="448"/>
      <c r="O410" s="448"/>
      <c r="P410" s="448"/>
      <c r="Q410" s="449"/>
      <c r="R410" s="480"/>
      <c r="S410" s="481"/>
      <c r="T410" s="483"/>
      <c r="U410" s="490"/>
      <c r="V410" s="491"/>
      <c r="W410" s="492"/>
      <c r="X410" s="450"/>
      <c r="Y410" s="451"/>
      <c r="Z410" s="451"/>
      <c r="AA410" s="451"/>
      <c r="AB410" s="451"/>
      <c r="AC410" s="452"/>
      <c r="AD410" s="118"/>
      <c r="AU410" s="453"/>
      <c r="AV410" s="346"/>
    </row>
    <row r="411" spans="3:48" ht="10.9" customHeight="1">
      <c r="C411" s="351">
        <v>5</v>
      </c>
      <c r="D411" s="354" t="s">
        <v>9</v>
      </c>
      <c r="E411" s="357">
        <v>25</v>
      </c>
      <c r="F411" s="357" t="s">
        <v>10</v>
      </c>
      <c r="G411" s="351" t="s">
        <v>24</v>
      </c>
      <c r="H411" s="357"/>
      <c r="I411" s="454"/>
      <c r="J411" s="455"/>
      <c r="K411" s="456"/>
      <c r="L411" s="447">
        <f t="shared" ref="L411" si="120">IF(AND(I411="△",AU411="●"),2+ROUNDDOWN(($K$246-100)/100,0)*2,0)</f>
        <v>0</v>
      </c>
      <c r="M411" s="448"/>
      <c r="N411" s="448"/>
      <c r="O411" s="448"/>
      <c r="P411" s="448"/>
      <c r="Q411" s="449"/>
      <c r="R411" s="454"/>
      <c r="S411" s="455"/>
      <c r="T411" s="466"/>
      <c r="U411" s="484">
        <f t="shared" ref="U411" si="121">IF(R411="①",$AL$192,IF(R411="②",$AL$223,0))</f>
        <v>0</v>
      </c>
      <c r="V411" s="485"/>
      <c r="W411" s="486"/>
      <c r="X411" s="450">
        <f t="shared" ref="X411" si="122">IF(I411="○",L411,ROUNDUP(L411*U411,1))</f>
        <v>0</v>
      </c>
      <c r="Y411" s="451"/>
      <c r="Z411" s="451"/>
      <c r="AA411" s="451"/>
      <c r="AB411" s="451"/>
      <c r="AC411" s="452"/>
      <c r="AD411" s="118"/>
      <c r="AU411" s="453" t="str">
        <f t="shared" ref="AU411" si="123">IF(OR(I411="×",AU415="×"),"×","●")</f>
        <v>●</v>
      </c>
      <c r="AV411" s="346">
        <f t="shared" ref="AV411" si="124">IF(AU411="●",IF(I411="定","-",I411),"-")</f>
        <v>0</v>
      </c>
    </row>
    <row r="412" spans="3:48" ht="10.9" customHeight="1">
      <c r="C412" s="352"/>
      <c r="D412" s="355"/>
      <c r="E412" s="358"/>
      <c r="F412" s="358"/>
      <c r="G412" s="352"/>
      <c r="H412" s="358"/>
      <c r="I412" s="457"/>
      <c r="J412" s="458"/>
      <c r="K412" s="459"/>
      <c r="L412" s="447"/>
      <c r="M412" s="448"/>
      <c r="N412" s="448"/>
      <c r="O412" s="448"/>
      <c r="P412" s="448"/>
      <c r="Q412" s="449"/>
      <c r="R412" s="457"/>
      <c r="S412" s="458"/>
      <c r="T412" s="467"/>
      <c r="U412" s="487"/>
      <c r="V412" s="488"/>
      <c r="W412" s="489"/>
      <c r="X412" s="450"/>
      <c r="Y412" s="451"/>
      <c r="Z412" s="451"/>
      <c r="AA412" s="451"/>
      <c r="AB412" s="451"/>
      <c r="AC412" s="452"/>
      <c r="AD412" s="118"/>
      <c r="AU412" s="453"/>
      <c r="AV412" s="346"/>
    </row>
    <row r="413" spans="3:48" ht="10.9" customHeight="1">
      <c r="C413" s="352"/>
      <c r="D413" s="355"/>
      <c r="E413" s="358"/>
      <c r="F413" s="358"/>
      <c r="G413" s="352"/>
      <c r="H413" s="358"/>
      <c r="I413" s="457"/>
      <c r="J413" s="458"/>
      <c r="K413" s="459"/>
      <c r="L413" s="447"/>
      <c r="M413" s="448"/>
      <c r="N413" s="448"/>
      <c r="O413" s="448"/>
      <c r="P413" s="448"/>
      <c r="Q413" s="449"/>
      <c r="R413" s="457"/>
      <c r="S413" s="458"/>
      <c r="T413" s="467"/>
      <c r="U413" s="487"/>
      <c r="V413" s="488"/>
      <c r="W413" s="489"/>
      <c r="X413" s="450"/>
      <c r="Y413" s="451"/>
      <c r="Z413" s="451"/>
      <c r="AA413" s="451"/>
      <c r="AB413" s="451"/>
      <c r="AC413" s="452"/>
      <c r="AD413" s="118"/>
      <c r="AU413" s="453"/>
      <c r="AV413" s="346"/>
    </row>
    <row r="414" spans="3:48" ht="10.9" customHeight="1">
      <c r="C414" s="353"/>
      <c r="D414" s="356"/>
      <c r="E414" s="359"/>
      <c r="F414" s="359"/>
      <c r="G414" s="353"/>
      <c r="H414" s="359"/>
      <c r="I414" s="480"/>
      <c r="J414" s="481"/>
      <c r="K414" s="482"/>
      <c r="L414" s="447"/>
      <c r="M414" s="448"/>
      <c r="N414" s="448"/>
      <c r="O414" s="448"/>
      <c r="P414" s="448"/>
      <c r="Q414" s="449"/>
      <c r="R414" s="480"/>
      <c r="S414" s="481"/>
      <c r="T414" s="483"/>
      <c r="U414" s="490"/>
      <c r="V414" s="491"/>
      <c r="W414" s="492"/>
      <c r="X414" s="450"/>
      <c r="Y414" s="451"/>
      <c r="Z414" s="451"/>
      <c r="AA414" s="451"/>
      <c r="AB414" s="451"/>
      <c r="AC414" s="452"/>
      <c r="AD414" s="118"/>
      <c r="AU414" s="453"/>
      <c r="AV414" s="346"/>
    </row>
    <row r="415" spans="3:48" ht="10.9" customHeight="1">
      <c r="C415" s="351">
        <v>5</v>
      </c>
      <c r="D415" s="354" t="s">
        <v>9</v>
      </c>
      <c r="E415" s="357">
        <v>26</v>
      </c>
      <c r="F415" s="357" t="s">
        <v>10</v>
      </c>
      <c r="G415" s="351" t="s">
        <v>25</v>
      </c>
      <c r="H415" s="357"/>
      <c r="I415" s="454"/>
      <c r="J415" s="455"/>
      <c r="K415" s="456"/>
      <c r="L415" s="447">
        <f t="shared" ref="L415" si="125">IF(AND(I415="△",AU415="●"),2+ROUNDDOWN(($K$246-100)/100,0)*2,0)</f>
        <v>0</v>
      </c>
      <c r="M415" s="448"/>
      <c r="N415" s="448"/>
      <c r="O415" s="448"/>
      <c r="P415" s="448"/>
      <c r="Q415" s="449"/>
      <c r="R415" s="454"/>
      <c r="S415" s="455"/>
      <c r="T415" s="466"/>
      <c r="U415" s="484">
        <f t="shared" ref="U415" si="126">IF(R415="①",$AL$192,IF(R415="②",$AL$223,0))</f>
        <v>0</v>
      </c>
      <c r="V415" s="485"/>
      <c r="W415" s="486"/>
      <c r="X415" s="450">
        <f t="shared" ref="X415" si="127">IF(I415="○",L415,ROUNDUP(L415*U415,1))</f>
        <v>0</v>
      </c>
      <c r="Y415" s="451"/>
      <c r="Z415" s="451"/>
      <c r="AA415" s="451"/>
      <c r="AB415" s="451"/>
      <c r="AC415" s="452"/>
      <c r="AD415" s="118"/>
      <c r="AU415" s="453" t="str">
        <f t="shared" ref="AU415" si="128">IF(OR(I415="×",AU419="×"),"×","●")</f>
        <v>●</v>
      </c>
      <c r="AV415" s="346">
        <f t="shared" ref="AV415" si="129">IF(AU415="●",IF(I415="定","-",I415),"-")</f>
        <v>0</v>
      </c>
    </row>
    <row r="416" spans="3:48" ht="10.9" customHeight="1">
      <c r="C416" s="352"/>
      <c r="D416" s="355"/>
      <c r="E416" s="358"/>
      <c r="F416" s="358"/>
      <c r="G416" s="352"/>
      <c r="H416" s="358"/>
      <c r="I416" s="457"/>
      <c r="J416" s="458"/>
      <c r="K416" s="459"/>
      <c r="L416" s="447"/>
      <c r="M416" s="448"/>
      <c r="N416" s="448"/>
      <c r="O416" s="448"/>
      <c r="P416" s="448"/>
      <c r="Q416" s="449"/>
      <c r="R416" s="457"/>
      <c r="S416" s="458"/>
      <c r="T416" s="467"/>
      <c r="U416" s="487"/>
      <c r="V416" s="488"/>
      <c r="W416" s="489"/>
      <c r="X416" s="450"/>
      <c r="Y416" s="451"/>
      <c r="Z416" s="451"/>
      <c r="AA416" s="451"/>
      <c r="AB416" s="451"/>
      <c r="AC416" s="452"/>
      <c r="AD416" s="118"/>
      <c r="AU416" s="453"/>
      <c r="AV416" s="346"/>
    </row>
    <row r="417" spans="3:48" ht="10.9" customHeight="1">
      <c r="C417" s="352"/>
      <c r="D417" s="355"/>
      <c r="E417" s="358"/>
      <c r="F417" s="358"/>
      <c r="G417" s="352"/>
      <c r="H417" s="358"/>
      <c r="I417" s="457"/>
      <c r="J417" s="458"/>
      <c r="K417" s="459"/>
      <c r="L417" s="447"/>
      <c r="M417" s="448"/>
      <c r="N417" s="448"/>
      <c r="O417" s="448"/>
      <c r="P417" s="448"/>
      <c r="Q417" s="449"/>
      <c r="R417" s="457"/>
      <c r="S417" s="458"/>
      <c r="T417" s="467"/>
      <c r="U417" s="487"/>
      <c r="V417" s="488"/>
      <c r="W417" s="489"/>
      <c r="X417" s="450"/>
      <c r="Y417" s="451"/>
      <c r="Z417" s="451"/>
      <c r="AA417" s="451"/>
      <c r="AB417" s="451"/>
      <c r="AC417" s="452"/>
      <c r="AD417" s="118"/>
      <c r="AU417" s="453"/>
      <c r="AV417" s="346"/>
    </row>
    <row r="418" spans="3:48" ht="10.9" customHeight="1">
      <c r="C418" s="353"/>
      <c r="D418" s="356"/>
      <c r="E418" s="359"/>
      <c r="F418" s="359"/>
      <c r="G418" s="353"/>
      <c r="H418" s="359"/>
      <c r="I418" s="480"/>
      <c r="J418" s="481"/>
      <c r="K418" s="482"/>
      <c r="L418" s="447"/>
      <c r="M418" s="448"/>
      <c r="N418" s="448"/>
      <c r="O418" s="448"/>
      <c r="P418" s="448"/>
      <c r="Q418" s="449"/>
      <c r="R418" s="480"/>
      <c r="S418" s="481"/>
      <c r="T418" s="483"/>
      <c r="U418" s="490"/>
      <c r="V418" s="491"/>
      <c r="W418" s="492"/>
      <c r="X418" s="450"/>
      <c r="Y418" s="451"/>
      <c r="Z418" s="451"/>
      <c r="AA418" s="451"/>
      <c r="AB418" s="451"/>
      <c r="AC418" s="452"/>
      <c r="AD418" s="118"/>
      <c r="AU418" s="453"/>
      <c r="AV418" s="346"/>
    </row>
    <row r="419" spans="3:48" ht="10.9" customHeight="1">
      <c r="C419" s="351">
        <v>5</v>
      </c>
      <c r="D419" s="354" t="s">
        <v>9</v>
      </c>
      <c r="E419" s="357">
        <v>27</v>
      </c>
      <c r="F419" s="357" t="s">
        <v>10</v>
      </c>
      <c r="G419" s="351" t="s">
        <v>19</v>
      </c>
      <c r="H419" s="357"/>
      <c r="I419" s="454"/>
      <c r="J419" s="455"/>
      <c r="K419" s="456"/>
      <c r="L419" s="447">
        <f t="shared" ref="L419" si="130">IF(AND(I419="△",AU419="●"),2+ROUNDDOWN(($K$246-100)/100,0)*2,0)</f>
        <v>0</v>
      </c>
      <c r="M419" s="448"/>
      <c r="N419" s="448"/>
      <c r="O419" s="448"/>
      <c r="P419" s="448"/>
      <c r="Q419" s="449"/>
      <c r="R419" s="454"/>
      <c r="S419" s="455"/>
      <c r="T419" s="466"/>
      <c r="U419" s="484">
        <f t="shared" ref="U419" si="131">IF(R419="①",$AL$192,IF(R419="②",$AL$223,0))</f>
        <v>0</v>
      </c>
      <c r="V419" s="485"/>
      <c r="W419" s="486"/>
      <c r="X419" s="450">
        <f t="shared" ref="X419" si="132">IF(I419="○",L419,ROUNDUP(L419*U419,1))</f>
        <v>0</v>
      </c>
      <c r="Y419" s="451"/>
      <c r="Z419" s="451"/>
      <c r="AA419" s="451"/>
      <c r="AB419" s="451"/>
      <c r="AC419" s="452"/>
      <c r="AD419" s="118"/>
      <c r="AU419" s="453" t="str">
        <f t="shared" ref="AU419" si="133">IF(OR(I419="×",AU423="×"),"×","●")</f>
        <v>●</v>
      </c>
      <c r="AV419" s="346">
        <f t="shared" ref="AV419" si="134">IF(AU419="●",IF(I419="定","-",I419),"-")</f>
        <v>0</v>
      </c>
    </row>
    <row r="420" spans="3:48" ht="10.9" customHeight="1">
      <c r="C420" s="352"/>
      <c r="D420" s="355"/>
      <c r="E420" s="358"/>
      <c r="F420" s="358"/>
      <c r="G420" s="352"/>
      <c r="H420" s="358"/>
      <c r="I420" s="457"/>
      <c r="J420" s="458"/>
      <c r="K420" s="459"/>
      <c r="L420" s="447"/>
      <c r="M420" s="448"/>
      <c r="N420" s="448"/>
      <c r="O420" s="448"/>
      <c r="P420" s="448"/>
      <c r="Q420" s="449"/>
      <c r="R420" s="457"/>
      <c r="S420" s="458"/>
      <c r="T420" s="467"/>
      <c r="U420" s="487"/>
      <c r="V420" s="488"/>
      <c r="W420" s="489"/>
      <c r="X420" s="450"/>
      <c r="Y420" s="451"/>
      <c r="Z420" s="451"/>
      <c r="AA420" s="451"/>
      <c r="AB420" s="451"/>
      <c r="AC420" s="452"/>
      <c r="AD420" s="118"/>
      <c r="AU420" s="453"/>
      <c r="AV420" s="346"/>
    </row>
    <row r="421" spans="3:48" ht="10.9" customHeight="1">
      <c r="C421" s="352"/>
      <c r="D421" s="355"/>
      <c r="E421" s="358"/>
      <c r="F421" s="358"/>
      <c r="G421" s="352"/>
      <c r="H421" s="358"/>
      <c r="I421" s="457"/>
      <c r="J421" s="458"/>
      <c r="K421" s="459"/>
      <c r="L421" s="447"/>
      <c r="M421" s="448"/>
      <c r="N421" s="448"/>
      <c r="O421" s="448"/>
      <c r="P421" s="448"/>
      <c r="Q421" s="449"/>
      <c r="R421" s="457"/>
      <c r="S421" s="458"/>
      <c r="T421" s="467"/>
      <c r="U421" s="487"/>
      <c r="V421" s="488"/>
      <c r="W421" s="489"/>
      <c r="X421" s="450"/>
      <c r="Y421" s="451"/>
      <c r="Z421" s="451"/>
      <c r="AA421" s="451"/>
      <c r="AB421" s="451"/>
      <c r="AC421" s="452"/>
      <c r="AD421" s="118"/>
      <c r="AU421" s="453"/>
      <c r="AV421" s="346"/>
    </row>
    <row r="422" spans="3:48" ht="10.9" customHeight="1">
      <c r="C422" s="353"/>
      <c r="D422" s="356"/>
      <c r="E422" s="359"/>
      <c r="F422" s="359"/>
      <c r="G422" s="353"/>
      <c r="H422" s="359"/>
      <c r="I422" s="480"/>
      <c r="J422" s="481"/>
      <c r="K422" s="482"/>
      <c r="L422" s="447"/>
      <c r="M422" s="448"/>
      <c r="N422" s="448"/>
      <c r="O422" s="448"/>
      <c r="P422" s="448"/>
      <c r="Q422" s="449"/>
      <c r="R422" s="480"/>
      <c r="S422" s="481"/>
      <c r="T422" s="483"/>
      <c r="U422" s="490"/>
      <c r="V422" s="491"/>
      <c r="W422" s="492"/>
      <c r="X422" s="450"/>
      <c r="Y422" s="451"/>
      <c r="Z422" s="451"/>
      <c r="AA422" s="451"/>
      <c r="AB422" s="451"/>
      <c r="AC422" s="452"/>
      <c r="AD422" s="118"/>
      <c r="AU422" s="453"/>
      <c r="AV422" s="346"/>
    </row>
    <row r="423" spans="3:48" ht="10.9" customHeight="1">
      <c r="C423" s="351">
        <v>5</v>
      </c>
      <c r="D423" s="354" t="s">
        <v>9</v>
      </c>
      <c r="E423" s="357">
        <v>28</v>
      </c>
      <c r="F423" s="357" t="s">
        <v>10</v>
      </c>
      <c r="G423" s="351" t="s">
        <v>20</v>
      </c>
      <c r="H423" s="357"/>
      <c r="I423" s="454"/>
      <c r="J423" s="455"/>
      <c r="K423" s="456"/>
      <c r="L423" s="447">
        <f t="shared" ref="L423" si="135">IF(AND(I423="△",AU423="●"),2+ROUNDDOWN(($K$246-100)/100,0)*2,0)</f>
        <v>0</v>
      </c>
      <c r="M423" s="448"/>
      <c r="N423" s="448"/>
      <c r="O423" s="448"/>
      <c r="P423" s="448"/>
      <c r="Q423" s="449"/>
      <c r="R423" s="454"/>
      <c r="S423" s="455"/>
      <c r="T423" s="466"/>
      <c r="U423" s="484">
        <f t="shared" ref="U423" si="136">IF(R423="①",$AL$192,IF(R423="②",$AL$223,0))</f>
        <v>0</v>
      </c>
      <c r="V423" s="485"/>
      <c r="W423" s="486"/>
      <c r="X423" s="450">
        <f t="shared" ref="X423" si="137">IF(I423="○",L423,ROUNDUP(L423*U423,1))</f>
        <v>0</v>
      </c>
      <c r="Y423" s="451"/>
      <c r="Z423" s="451"/>
      <c r="AA423" s="451"/>
      <c r="AB423" s="451"/>
      <c r="AC423" s="452"/>
      <c r="AD423" s="118"/>
      <c r="AU423" s="453" t="str">
        <f t="shared" ref="AU423" si="138">IF(OR(I423="×",AU427="×"),"×","●")</f>
        <v>●</v>
      </c>
      <c r="AV423" s="346">
        <f t="shared" ref="AV423" si="139">IF(AU423="●",IF(I423="定","-",I423),"-")</f>
        <v>0</v>
      </c>
    </row>
    <row r="424" spans="3:48" ht="10.9" customHeight="1">
      <c r="C424" s="352"/>
      <c r="D424" s="355"/>
      <c r="E424" s="358"/>
      <c r="F424" s="358"/>
      <c r="G424" s="352"/>
      <c r="H424" s="358"/>
      <c r="I424" s="457"/>
      <c r="J424" s="458"/>
      <c r="K424" s="459"/>
      <c r="L424" s="447"/>
      <c r="M424" s="448"/>
      <c r="N424" s="448"/>
      <c r="O424" s="448"/>
      <c r="P424" s="448"/>
      <c r="Q424" s="449"/>
      <c r="R424" s="457"/>
      <c r="S424" s="458"/>
      <c r="T424" s="467"/>
      <c r="U424" s="487"/>
      <c r="V424" s="488"/>
      <c r="W424" s="489"/>
      <c r="X424" s="450"/>
      <c r="Y424" s="451"/>
      <c r="Z424" s="451"/>
      <c r="AA424" s="451"/>
      <c r="AB424" s="451"/>
      <c r="AC424" s="452"/>
      <c r="AD424" s="118"/>
      <c r="AU424" s="453"/>
      <c r="AV424" s="346"/>
    </row>
    <row r="425" spans="3:48" ht="10.9" customHeight="1">
      <c r="C425" s="352"/>
      <c r="D425" s="355"/>
      <c r="E425" s="358"/>
      <c r="F425" s="358"/>
      <c r="G425" s="352"/>
      <c r="H425" s="358"/>
      <c r="I425" s="457"/>
      <c r="J425" s="458"/>
      <c r="K425" s="459"/>
      <c r="L425" s="447"/>
      <c r="M425" s="448"/>
      <c r="N425" s="448"/>
      <c r="O425" s="448"/>
      <c r="P425" s="448"/>
      <c r="Q425" s="449"/>
      <c r="R425" s="457"/>
      <c r="S425" s="458"/>
      <c r="T425" s="467"/>
      <c r="U425" s="487"/>
      <c r="V425" s="488"/>
      <c r="W425" s="489"/>
      <c r="X425" s="450"/>
      <c r="Y425" s="451"/>
      <c r="Z425" s="451"/>
      <c r="AA425" s="451"/>
      <c r="AB425" s="451"/>
      <c r="AC425" s="452"/>
      <c r="AD425" s="118"/>
      <c r="AU425" s="453"/>
      <c r="AV425" s="346"/>
    </row>
    <row r="426" spans="3:48" ht="10.9" customHeight="1">
      <c r="C426" s="353"/>
      <c r="D426" s="356"/>
      <c r="E426" s="359"/>
      <c r="F426" s="359"/>
      <c r="G426" s="353"/>
      <c r="H426" s="359"/>
      <c r="I426" s="480"/>
      <c r="J426" s="481"/>
      <c r="K426" s="482"/>
      <c r="L426" s="447"/>
      <c r="M426" s="448"/>
      <c r="N426" s="448"/>
      <c r="O426" s="448"/>
      <c r="P426" s="448"/>
      <c r="Q426" s="449"/>
      <c r="R426" s="480"/>
      <c r="S426" s="481"/>
      <c r="T426" s="483"/>
      <c r="U426" s="490"/>
      <c r="V426" s="491"/>
      <c r="W426" s="492"/>
      <c r="X426" s="450"/>
      <c r="Y426" s="451"/>
      <c r="Z426" s="451"/>
      <c r="AA426" s="451"/>
      <c r="AB426" s="451"/>
      <c r="AC426" s="452"/>
      <c r="AD426" s="118"/>
      <c r="AU426" s="453"/>
      <c r="AV426" s="346"/>
    </row>
    <row r="427" spans="3:48" ht="10.9" customHeight="1">
      <c r="C427" s="478">
        <v>5</v>
      </c>
      <c r="D427" s="479" t="s">
        <v>9</v>
      </c>
      <c r="E427" s="439">
        <v>29</v>
      </c>
      <c r="F427" s="439" t="s">
        <v>10</v>
      </c>
      <c r="G427" s="478" t="s">
        <v>21</v>
      </c>
      <c r="H427" s="439"/>
      <c r="I427" s="454"/>
      <c r="J427" s="455"/>
      <c r="K427" s="456"/>
      <c r="L427" s="447">
        <f>IF(OR(I427="○",I427="△"),IF(AU427="●",2+ROUNDDOWN(($K$246-100)/100,0)*2,0),0)</f>
        <v>0</v>
      </c>
      <c r="M427" s="448"/>
      <c r="N427" s="448"/>
      <c r="O427" s="448"/>
      <c r="P427" s="448"/>
      <c r="Q427" s="449"/>
      <c r="R427" s="454"/>
      <c r="S427" s="455"/>
      <c r="T427" s="466"/>
      <c r="U427" s="484">
        <f t="shared" ref="U427" si="140">IF(R427="①",$AL$192,IF(R427="②",$AL$223,0))</f>
        <v>0</v>
      </c>
      <c r="V427" s="485"/>
      <c r="W427" s="486"/>
      <c r="X427" s="450">
        <f t="shared" ref="X427" si="141">IF(I427="○",L427,ROUNDUP(L427*U427,1))</f>
        <v>0</v>
      </c>
      <c r="Y427" s="451"/>
      <c r="Z427" s="451"/>
      <c r="AA427" s="451"/>
      <c r="AB427" s="451"/>
      <c r="AC427" s="452"/>
      <c r="AD427" s="118"/>
      <c r="AU427" s="453" t="str">
        <f>IF(OR(I427="×",AU431="×"),"×","●")</f>
        <v>●</v>
      </c>
      <c r="AV427" s="346">
        <f t="shared" ref="AV427" si="142">IF(AU427="●",IF(I427="定","-",I427),"-")</f>
        <v>0</v>
      </c>
    </row>
    <row r="428" spans="3:48" ht="10.9" customHeight="1">
      <c r="C428" s="434"/>
      <c r="D428" s="437"/>
      <c r="E428" s="440"/>
      <c r="F428" s="440"/>
      <c r="G428" s="434"/>
      <c r="H428" s="440"/>
      <c r="I428" s="457"/>
      <c r="J428" s="458"/>
      <c r="K428" s="459"/>
      <c r="L428" s="447"/>
      <c r="M428" s="448"/>
      <c r="N428" s="448"/>
      <c r="O428" s="448"/>
      <c r="P428" s="448"/>
      <c r="Q428" s="449"/>
      <c r="R428" s="457"/>
      <c r="S428" s="458"/>
      <c r="T428" s="467"/>
      <c r="U428" s="487"/>
      <c r="V428" s="488"/>
      <c r="W428" s="489"/>
      <c r="X428" s="450"/>
      <c r="Y428" s="451"/>
      <c r="Z428" s="451"/>
      <c r="AA428" s="451"/>
      <c r="AB428" s="451"/>
      <c r="AC428" s="452"/>
      <c r="AD428" s="118"/>
      <c r="AU428" s="453"/>
      <c r="AV428" s="346"/>
    </row>
    <row r="429" spans="3:48" ht="10.9" customHeight="1">
      <c r="C429" s="434"/>
      <c r="D429" s="437"/>
      <c r="E429" s="440"/>
      <c r="F429" s="440"/>
      <c r="G429" s="434"/>
      <c r="H429" s="440"/>
      <c r="I429" s="457"/>
      <c r="J429" s="458"/>
      <c r="K429" s="459"/>
      <c r="L429" s="447"/>
      <c r="M429" s="448"/>
      <c r="N429" s="448"/>
      <c r="O429" s="448"/>
      <c r="P429" s="448"/>
      <c r="Q429" s="449"/>
      <c r="R429" s="457"/>
      <c r="S429" s="458"/>
      <c r="T429" s="467"/>
      <c r="U429" s="487"/>
      <c r="V429" s="488"/>
      <c r="W429" s="489"/>
      <c r="X429" s="450"/>
      <c r="Y429" s="451"/>
      <c r="Z429" s="451"/>
      <c r="AA429" s="451"/>
      <c r="AB429" s="451"/>
      <c r="AC429" s="452"/>
      <c r="AD429" s="118"/>
      <c r="AU429" s="453"/>
      <c r="AV429" s="346"/>
    </row>
    <row r="430" spans="3:48" ht="10.9" customHeight="1">
      <c r="C430" s="444"/>
      <c r="D430" s="445"/>
      <c r="E430" s="446"/>
      <c r="F430" s="446"/>
      <c r="G430" s="444"/>
      <c r="H430" s="446"/>
      <c r="I430" s="480"/>
      <c r="J430" s="481"/>
      <c r="K430" s="482"/>
      <c r="L430" s="447"/>
      <c r="M430" s="448"/>
      <c r="N430" s="448"/>
      <c r="O430" s="448"/>
      <c r="P430" s="448"/>
      <c r="Q430" s="449"/>
      <c r="R430" s="480"/>
      <c r="S430" s="481"/>
      <c r="T430" s="483"/>
      <c r="U430" s="490"/>
      <c r="V430" s="491"/>
      <c r="W430" s="492"/>
      <c r="X430" s="450"/>
      <c r="Y430" s="451"/>
      <c r="Z430" s="451"/>
      <c r="AA430" s="451"/>
      <c r="AB430" s="451"/>
      <c r="AC430" s="452"/>
      <c r="AD430" s="118"/>
      <c r="AU430" s="453"/>
      <c r="AV430" s="346"/>
    </row>
    <row r="431" spans="3:48" ht="10.9" customHeight="1">
      <c r="C431" s="478">
        <v>5</v>
      </c>
      <c r="D431" s="479" t="s">
        <v>9</v>
      </c>
      <c r="E431" s="439">
        <v>30</v>
      </c>
      <c r="F431" s="439" t="s">
        <v>10</v>
      </c>
      <c r="G431" s="478" t="s">
        <v>22</v>
      </c>
      <c r="H431" s="439"/>
      <c r="I431" s="454"/>
      <c r="J431" s="455"/>
      <c r="K431" s="456"/>
      <c r="L431" s="447">
        <f>IF(OR(I431="○",I431="△"),IF(AU431="●",2+ROUNDDOWN(($K$246-100)/100,0)*2,0),0)</f>
        <v>0</v>
      </c>
      <c r="M431" s="448"/>
      <c r="N431" s="448"/>
      <c r="O431" s="448"/>
      <c r="P431" s="448"/>
      <c r="Q431" s="449"/>
      <c r="R431" s="454"/>
      <c r="S431" s="455"/>
      <c r="T431" s="466"/>
      <c r="U431" s="484">
        <f t="shared" ref="U431" si="143">IF(R431="①",$AL$192,IF(R431="②",$AL$223,0))</f>
        <v>0</v>
      </c>
      <c r="V431" s="485"/>
      <c r="W431" s="486"/>
      <c r="X431" s="450">
        <f t="shared" ref="X431" si="144">IF(I431="○",L431,ROUNDUP(L431*U431,1))</f>
        <v>0</v>
      </c>
      <c r="Y431" s="451"/>
      <c r="Z431" s="451"/>
      <c r="AA431" s="451"/>
      <c r="AB431" s="451"/>
      <c r="AC431" s="452"/>
      <c r="AD431" s="118"/>
      <c r="AU431" s="453" t="str">
        <f>IF(OR(I431="×",AU435="×"),"×","●")</f>
        <v>●</v>
      </c>
      <c r="AV431" s="346">
        <f t="shared" ref="AV431" si="145">IF(AU431="●",IF(I431="定","-",I431),"-")</f>
        <v>0</v>
      </c>
    </row>
    <row r="432" spans="3:48" ht="10.9" customHeight="1">
      <c r="C432" s="434"/>
      <c r="D432" s="437"/>
      <c r="E432" s="440"/>
      <c r="F432" s="440"/>
      <c r="G432" s="434"/>
      <c r="H432" s="440"/>
      <c r="I432" s="457"/>
      <c r="J432" s="458"/>
      <c r="K432" s="459"/>
      <c r="L432" s="447"/>
      <c r="M432" s="448"/>
      <c r="N432" s="448"/>
      <c r="O432" s="448"/>
      <c r="P432" s="448"/>
      <c r="Q432" s="449"/>
      <c r="R432" s="457"/>
      <c r="S432" s="458"/>
      <c r="T432" s="467"/>
      <c r="U432" s="487"/>
      <c r="V432" s="488"/>
      <c r="W432" s="489"/>
      <c r="X432" s="450"/>
      <c r="Y432" s="451"/>
      <c r="Z432" s="451"/>
      <c r="AA432" s="451"/>
      <c r="AB432" s="451"/>
      <c r="AC432" s="452"/>
      <c r="AD432" s="118"/>
      <c r="AU432" s="453"/>
      <c r="AV432" s="346"/>
    </row>
    <row r="433" spans="3:48" ht="10.9" customHeight="1">
      <c r="C433" s="434"/>
      <c r="D433" s="437"/>
      <c r="E433" s="440"/>
      <c r="F433" s="440"/>
      <c r="G433" s="434"/>
      <c r="H433" s="440"/>
      <c r="I433" s="457"/>
      <c r="J433" s="458"/>
      <c r="K433" s="459"/>
      <c r="L433" s="447"/>
      <c r="M433" s="448"/>
      <c r="N433" s="448"/>
      <c r="O433" s="448"/>
      <c r="P433" s="448"/>
      <c r="Q433" s="449"/>
      <c r="R433" s="457"/>
      <c r="S433" s="458"/>
      <c r="T433" s="467"/>
      <c r="U433" s="487"/>
      <c r="V433" s="488"/>
      <c r="W433" s="489"/>
      <c r="X433" s="450"/>
      <c r="Y433" s="451"/>
      <c r="Z433" s="451"/>
      <c r="AA433" s="451"/>
      <c r="AB433" s="451"/>
      <c r="AC433" s="452"/>
      <c r="AD433" s="118"/>
      <c r="AU433" s="453"/>
      <c r="AV433" s="346"/>
    </row>
    <row r="434" spans="3:48" ht="10.9" customHeight="1">
      <c r="C434" s="444"/>
      <c r="D434" s="445"/>
      <c r="E434" s="446"/>
      <c r="F434" s="446"/>
      <c r="G434" s="444"/>
      <c r="H434" s="446"/>
      <c r="I434" s="480"/>
      <c r="J434" s="481"/>
      <c r="K434" s="482"/>
      <c r="L434" s="447"/>
      <c r="M434" s="448"/>
      <c r="N434" s="448"/>
      <c r="O434" s="448"/>
      <c r="P434" s="448"/>
      <c r="Q434" s="449"/>
      <c r="R434" s="480"/>
      <c r="S434" s="481"/>
      <c r="T434" s="483"/>
      <c r="U434" s="490"/>
      <c r="V434" s="491"/>
      <c r="W434" s="492"/>
      <c r="X434" s="450"/>
      <c r="Y434" s="451"/>
      <c r="Z434" s="451"/>
      <c r="AA434" s="451"/>
      <c r="AB434" s="451"/>
      <c r="AC434" s="452"/>
      <c r="AD434" s="118"/>
      <c r="AU434" s="453"/>
      <c r="AV434" s="346"/>
    </row>
    <row r="435" spans="3:48" ht="10.9" customHeight="1">
      <c r="C435" s="351">
        <v>5</v>
      </c>
      <c r="D435" s="354" t="s">
        <v>9</v>
      </c>
      <c r="E435" s="357">
        <v>31</v>
      </c>
      <c r="F435" s="357" t="s">
        <v>10</v>
      </c>
      <c r="G435" s="351" t="s">
        <v>23</v>
      </c>
      <c r="H435" s="357"/>
      <c r="I435" s="454"/>
      <c r="J435" s="455"/>
      <c r="K435" s="456"/>
      <c r="L435" s="447">
        <f t="shared" ref="L435" si="146">IF(AND(I435="△",AU435="●"),2+ROUNDDOWN(($K$246-100)/100,0)*2,0)</f>
        <v>0</v>
      </c>
      <c r="M435" s="448"/>
      <c r="N435" s="448"/>
      <c r="O435" s="448"/>
      <c r="P435" s="448"/>
      <c r="Q435" s="449"/>
      <c r="R435" s="454"/>
      <c r="S435" s="455"/>
      <c r="T435" s="466"/>
      <c r="U435" s="469">
        <f t="shared" ref="U435" si="147">IF(R435="①",$AL$192,IF(R435="②",$AL$223,0))</f>
        <v>0</v>
      </c>
      <c r="V435" s="470"/>
      <c r="W435" s="471"/>
      <c r="X435" s="450">
        <f t="shared" ref="X435" si="148">IF(I435="○",L435,ROUNDUP(L435*U435,1))</f>
        <v>0</v>
      </c>
      <c r="Y435" s="451"/>
      <c r="Z435" s="451"/>
      <c r="AA435" s="451"/>
      <c r="AB435" s="451"/>
      <c r="AC435" s="452"/>
      <c r="AD435" s="118"/>
      <c r="AU435" s="453" t="str">
        <f>IF(I435="×","×","●")</f>
        <v>●</v>
      </c>
      <c r="AV435" s="346">
        <f t="shared" ref="AV435" si="149">IF(AU435="●",IF(I435="定","-",I435),"-")</f>
        <v>0</v>
      </c>
    </row>
    <row r="436" spans="3:48" ht="10.9" customHeight="1">
      <c r="C436" s="352"/>
      <c r="D436" s="355"/>
      <c r="E436" s="358"/>
      <c r="F436" s="358"/>
      <c r="G436" s="352"/>
      <c r="H436" s="358"/>
      <c r="I436" s="457"/>
      <c r="J436" s="458"/>
      <c r="K436" s="459"/>
      <c r="L436" s="447"/>
      <c r="M436" s="448"/>
      <c r="N436" s="448"/>
      <c r="O436" s="448"/>
      <c r="P436" s="448"/>
      <c r="Q436" s="449"/>
      <c r="R436" s="457"/>
      <c r="S436" s="458"/>
      <c r="T436" s="467"/>
      <c r="U436" s="470"/>
      <c r="V436" s="470"/>
      <c r="W436" s="471"/>
      <c r="X436" s="450"/>
      <c r="Y436" s="451"/>
      <c r="Z436" s="451"/>
      <c r="AA436" s="451"/>
      <c r="AB436" s="451"/>
      <c r="AC436" s="452"/>
      <c r="AD436" s="118"/>
      <c r="AU436" s="453"/>
      <c r="AV436" s="346"/>
    </row>
    <row r="437" spans="3:48" ht="10.9" customHeight="1">
      <c r="C437" s="352"/>
      <c r="D437" s="355"/>
      <c r="E437" s="358"/>
      <c r="F437" s="358"/>
      <c r="G437" s="352"/>
      <c r="H437" s="358"/>
      <c r="I437" s="457"/>
      <c r="J437" s="458"/>
      <c r="K437" s="459"/>
      <c r="L437" s="447"/>
      <c r="M437" s="448"/>
      <c r="N437" s="448"/>
      <c r="O437" s="448"/>
      <c r="P437" s="448"/>
      <c r="Q437" s="449"/>
      <c r="R437" s="457"/>
      <c r="S437" s="458"/>
      <c r="T437" s="467"/>
      <c r="U437" s="470"/>
      <c r="V437" s="470"/>
      <c r="W437" s="471"/>
      <c r="X437" s="450"/>
      <c r="Y437" s="451"/>
      <c r="Z437" s="451"/>
      <c r="AA437" s="451"/>
      <c r="AB437" s="451"/>
      <c r="AC437" s="452"/>
      <c r="AD437" s="118"/>
      <c r="AU437" s="453"/>
      <c r="AV437" s="346"/>
    </row>
    <row r="438" spans="3:48" ht="10.9" customHeight="1" thickBot="1">
      <c r="C438" s="397"/>
      <c r="D438" s="399"/>
      <c r="E438" s="401"/>
      <c r="F438" s="401"/>
      <c r="G438" s="397"/>
      <c r="H438" s="401"/>
      <c r="I438" s="460"/>
      <c r="J438" s="461"/>
      <c r="K438" s="462"/>
      <c r="L438" s="463"/>
      <c r="M438" s="464"/>
      <c r="N438" s="464"/>
      <c r="O438" s="464"/>
      <c r="P438" s="464"/>
      <c r="Q438" s="465"/>
      <c r="R438" s="460"/>
      <c r="S438" s="461"/>
      <c r="T438" s="468"/>
      <c r="U438" s="472"/>
      <c r="V438" s="472"/>
      <c r="W438" s="473"/>
      <c r="X438" s="474"/>
      <c r="Y438" s="475"/>
      <c r="Z438" s="475"/>
      <c r="AA438" s="475"/>
      <c r="AB438" s="475"/>
      <c r="AC438" s="476"/>
      <c r="AD438" s="118"/>
      <c r="AU438" s="477"/>
      <c r="AV438" s="347"/>
    </row>
    <row r="439" spans="3:48" ht="10.9" customHeight="1" thickTop="1">
      <c r="C439" s="442">
        <v>6</v>
      </c>
      <c r="D439" s="443" t="s">
        <v>9</v>
      </c>
      <c r="E439" s="358">
        <v>1</v>
      </c>
      <c r="F439" s="358" t="s">
        <v>10</v>
      </c>
      <c r="G439" s="442" t="s">
        <v>24</v>
      </c>
      <c r="H439" s="358"/>
      <c r="I439" s="406"/>
      <c r="J439" s="407"/>
      <c r="K439" s="408"/>
      <c r="L439" s="430">
        <f t="shared" ref="L439" si="150">IF(AND(I439="△",AU439="●"),2+ROUNDDOWN(($K$246-100)/100,0)*2,0)</f>
        <v>0</v>
      </c>
      <c r="M439" s="431"/>
      <c r="N439" s="431"/>
      <c r="O439" s="431"/>
      <c r="P439" s="431"/>
      <c r="Q439" s="432"/>
      <c r="R439" s="369"/>
      <c r="S439" s="370"/>
      <c r="T439" s="379"/>
      <c r="U439" s="384">
        <f>IF(R439="①",$AL$195,IF(R439="②",$AL$226,0))</f>
        <v>0</v>
      </c>
      <c r="V439" s="385"/>
      <c r="W439" s="386"/>
      <c r="X439" s="390">
        <f t="shared" ref="X439" si="151">IF(I439="○",L439,ROUNDUP(L439*U439,1))</f>
        <v>0</v>
      </c>
      <c r="Y439" s="391"/>
      <c r="Z439" s="391"/>
      <c r="AA439" s="391"/>
      <c r="AB439" s="391"/>
      <c r="AC439" s="392"/>
      <c r="AD439" s="98"/>
      <c r="AU439" s="346" t="str">
        <f t="shared" ref="AU439" si="152">IF(OR(I439="×",AU443="×"),"×","●")</f>
        <v>●</v>
      </c>
      <c r="AV439" s="346">
        <f t="shared" ref="AV439" si="153">IF(AU439="●",IF(I439="定","-",I439),"-")</f>
        <v>0</v>
      </c>
    </row>
    <row r="440" spans="3:48" ht="10.9" customHeight="1">
      <c r="C440" s="442"/>
      <c r="D440" s="443"/>
      <c r="E440" s="358"/>
      <c r="F440" s="358"/>
      <c r="G440" s="442"/>
      <c r="H440" s="358"/>
      <c r="I440" s="369"/>
      <c r="J440" s="370"/>
      <c r="K440" s="371"/>
      <c r="L440" s="375"/>
      <c r="M440" s="376"/>
      <c r="N440" s="376"/>
      <c r="O440" s="376"/>
      <c r="P440" s="376"/>
      <c r="Q440" s="377"/>
      <c r="R440" s="369"/>
      <c r="S440" s="370"/>
      <c r="T440" s="379"/>
      <c r="U440" s="384"/>
      <c r="V440" s="385"/>
      <c r="W440" s="386"/>
      <c r="X440" s="348"/>
      <c r="Y440" s="349"/>
      <c r="Z440" s="349"/>
      <c r="AA440" s="349"/>
      <c r="AB440" s="349"/>
      <c r="AC440" s="350"/>
      <c r="AD440" s="98"/>
      <c r="AU440" s="346"/>
      <c r="AV440" s="346"/>
    </row>
    <row r="441" spans="3:48" ht="10.9" customHeight="1">
      <c r="C441" s="442"/>
      <c r="D441" s="443"/>
      <c r="E441" s="358"/>
      <c r="F441" s="358"/>
      <c r="G441" s="442"/>
      <c r="H441" s="358"/>
      <c r="I441" s="369"/>
      <c r="J441" s="370"/>
      <c r="K441" s="371"/>
      <c r="L441" s="375"/>
      <c r="M441" s="376"/>
      <c r="N441" s="376"/>
      <c r="O441" s="376"/>
      <c r="P441" s="376"/>
      <c r="Q441" s="377"/>
      <c r="R441" s="369"/>
      <c r="S441" s="370"/>
      <c r="T441" s="379"/>
      <c r="U441" s="384"/>
      <c r="V441" s="385"/>
      <c r="W441" s="386"/>
      <c r="X441" s="348"/>
      <c r="Y441" s="349"/>
      <c r="Z441" s="349"/>
      <c r="AA441" s="349"/>
      <c r="AB441" s="349"/>
      <c r="AC441" s="350"/>
      <c r="AD441" s="98"/>
      <c r="AU441" s="346"/>
      <c r="AV441" s="346"/>
    </row>
    <row r="442" spans="3:48" ht="10.9" customHeight="1">
      <c r="C442" s="353"/>
      <c r="D442" s="356"/>
      <c r="E442" s="359"/>
      <c r="F442" s="359"/>
      <c r="G442" s="353"/>
      <c r="H442" s="359"/>
      <c r="I442" s="372"/>
      <c r="J442" s="373"/>
      <c r="K442" s="374"/>
      <c r="L442" s="375"/>
      <c r="M442" s="376"/>
      <c r="N442" s="376"/>
      <c r="O442" s="376"/>
      <c r="P442" s="376"/>
      <c r="Q442" s="377"/>
      <c r="R442" s="372"/>
      <c r="S442" s="373"/>
      <c r="T442" s="380"/>
      <c r="U442" s="387"/>
      <c r="V442" s="388"/>
      <c r="W442" s="389"/>
      <c r="X442" s="348"/>
      <c r="Y442" s="349"/>
      <c r="Z442" s="349"/>
      <c r="AA442" s="349"/>
      <c r="AB442" s="349"/>
      <c r="AC442" s="350"/>
      <c r="AD442" s="98"/>
      <c r="AU442" s="346"/>
      <c r="AV442" s="346"/>
    </row>
    <row r="443" spans="3:48" ht="10.9" customHeight="1">
      <c r="C443" s="351">
        <v>6</v>
      </c>
      <c r="D443" s="354" t="s">
        <v>9</v>
      </c>
      <c r="E443" s="357">
        <v>2</v>
      </c>
      <c r="F443" s="357" t="s">
        <v>10</v>
      </c>
      <c r="G443" s="351" t="s">
        <v>25</v>
      </c>
      <c r="H443" s="357"/>
      <c r="I443" s="366"/>
      <c r="J443" s="367"/>
      <c r="K443" s="368"/>
      <c r="L443" s="375">
        <f t="shared" ref="L443" si="154">IF(AND(I443="△",AU443="●"),2+ROUNDDOWN(($K$246-100)/100,0)*2,0)</f>
        <v>0</v>
      </c>
      <c r="M443" s="376"/>
      <c r="N443" s="376"/>
      <c r="O443" s="376"/>
      <c r="P443" s="376"/>
      <c r="Q443" s="377"/>
      <c r="R443" s="366"/>
      <c r="S443" s="367"/>
      <c r="T443" s="378"/>
      <c r="U443" s="381">
        <f t="shared" ref="U443" si="155">IF(R443="①",$AL$195,IF(R443="②",$AL$226,0))</f>
        <v>0</v>
      </c>
      <c r="V443" s="382"/>
      <c r="W443" s="383"/>
      <c r="X443" s="348">
        <f t="shared" ref="X443" si="156">IF(I443="○",L443,ROUNDUP(L443*U443,1))</f>
        <v>0</v>
      </c>
      <c r="Y443" s="349"/>
      <c r="Z443" s="349"/>
      <c r="AA443" s="349"/>
      <c r="AB443" s="349"/>
      <c r="AC443" s="350"/>
      <c r="AD443" s="98"/>
      <c r="AU443" s="346" t="str">
        <f t="shared" ref="AU443" si="157">IF(OR(I443="×",AU447="×"),"×","●")</f>
        <v>●</v>
      </c>
      <c r="AV443" s="346">
        <f t="shared" ref="AV443" si="158">IF(AU443="●",IF(I443="定","-",I443),"-")</f>
        <v>0</v>
      </c>
    </row>
    <row r="444" spans="3:48" ht="10.9" customHeight="1">
      <c r="C444" s="442"/>
      <c r="D444" s="443"/>
      <c r="E444" s="358"/>
      <c r="F444" s="358"/>
      <c r="G444" s="442"/>
      <c r="H444" s="358"/>
      <c r="I444" s="369"/>
      <c r="J444" s="370"/>
      <c r="K444" s="371"/>
      <c r="L444" s="375"/>
      <c r="M444" s="376"/>
      <c r="N444" s="376"/>
      <c r="O444" s="376"/>
      <c r="P444" s="376"/>
      <c r="Q444" s="377"/>
      <c r="R444" s="369"/>
      <c r="S444" s="370"/>
      <c r="T444" s="379"/>
      <c r="U444" s="384"/>
      <c r="V444" s="385"/>
      <c r="W444" s="386"/>
      <c r="X444" s="348"/>
      <c r="Y444" s="349"/>
      <c r="Z444" s="349"/>
      <c r="AA444" s="349"/>
      <c r="AB444" s="349"/>
      <c r="AC444" s="350"/>
      <c r="AD444" s="98"/>
      <c r="AU444" s="346"/>
      <c r="AV444" s="346"/>
    </row>
    <row r="445" spans="3:48" ht="10.9" customHeight="1">
      <c r="C445" s="442"/>
      <c r="D445" s="443"/>
      <c r="E445" s="358"/>
      <c r="F445" s="358"/>
      <c r="G445" s="442"/>
      <c r="H445" s="358"/>
      <c r="I445" s="369"/>
      <c r="J445" s="370"/>
      <c r="K445" s="371"/>
      <c r="L445" s="375"/>
      <c r="M445" s="376"/>
      <c r="N445" s="376"/>
      <c r="O445" s="376"/>
      <c r="P445" s="376"/>
      <c r="Q445" s="377"/>
      <c r="R445" s="369"/>
      <c r="S445" s="370"/>
      <c r="T445" s="379"/>
      <c r="U445" s="384"/>
      <c r="V445" s="385"/>
      <c r="W445" s="386"/>
      <c r="X445" s="348"/>
      <c r="Y445" s="349"/>
      <c r="Z445" s="349"/>
      <c r="AA445" s="349"/>
      <c r="AB445" s="349"/>
      <c r="AC445" s="350"/>
      <c r="AD445" s="98"/>
      <c r="AU445" s="346"/>
      <c r="AV445" s="346"/>
    </row>
    <row r="446" spans="3:48" ht="10.9" customHeight="1">
      <c r="C446" s="353"/>
      <c r="D446" s="356"/>
      <c r="E446" s="359"/>
      <c r="F446" s="359"/>
      <c r="G446" s="353"/>
      <c r="H446" s="359"/>
      <c r="I446" s="372"/>
      <c r="J446" s="373"/>
      <c r="K446" s="374"/>
      <c r="L446" s="375"/>
      <c r="M446" s="376"/>
      <c r="N446" s="376"/>
      <c r="O446" s="376"/>
      <c r="P446" s="376"/>
      <c r="Q446" s="377"/>
      <c r="R446" s="372"/>
      <c r="S446" s="373"/>
      <c r="T446" s="380"/>
      <c r="U446" s="387"/>
      <c r="V446" s="388"/>
      <c r="W446" s="389"/>
      <c r="X446" s="348"/>
      <c r="Y446" s="349"/>
      <c r="Z446" s="349"/>
      <c r="AA446" s="349"/>
      <c r="AB446" s="349"/>
      <c r="AC446" s="350"/>
      <c r="AD446" s="98"/>
      <c r="AU446" s="346"/>
      <c r="AV446" s="346"/>
    </row>
    <row r="447" spans="3:48" ht="10.9" customHeight="1">
      <c r="C447" s="351">
        <v>6</v>
      </c>
      <c r="D447" s="354" t="s">
        <v>9</v>
      </c>
      <c r="E447" s="357">
        <v>3</v>
      </c>
      <c r="F447" s="357" t="s">
        <v>10</v>
      </c>
      <c r="G447" s="351" t="s">
        <v>19</v>
      </c>
      <c r="H447" s="357"/>
      <c r="I447" s="366"/>
      <c r="J447" s="367"/>
      <c r="K447" s="368"/>
      <c r="L447" s="375">
        <f t="shared" ref="L447" si="159">IF(AND(I447="△",AU447="●"),2+ROUNDDOWN(($K$246-100)/100,0)*2,0)</f>
        <v>0</v>
      </c>
      <c r="M447" s="376"/>
      <c r="N447" s="376"/>
      <c r="O447" s="376"/>
      <c r="P447" s="376"/>
      <c r="Q447" s="377"/>
      <c r="R447" s="366"/>
      <c r="S447" s="367"/>
      <c r="T447" s="378"/>
      <c r="U447" s="381">
        <f t="shared" ref="U447" si="160">IF(R447="①",$AL$195,IF(R447="②",$AL$226,0))</f>
        <v>0</v>
      </c>
      <c r="V447" s="382"/>
      <c r="W447" s="383"/>
      <c r="X447" s="348">
        <f t="shared" ref="X447" si="161">IF(I447="○",L447,ROUNDUP(L447*U447,1))</f>
        <v>0</v>
      </c>
      <c r="Y447" s="349"/>
      <c r="Z447" s="349"/>
      <c r="AA447" s="349"/>
      <c r="AB447" s="349"/>
      <c r="AC447" s="350"/>
      <c r="AD447" s="98"/>
      <c r="AU447" s="346" t="str">
        <f t="shared" ref="AU447" si="162">IF(OR(I447="×",AU451="×"),"×","●")</f>
        <v>●</v>
      </c>
      <c r="AV447" s="346">
        <f t="shared" ref="AV447" si="163">IF(AU447="●",IF(I447="定","-",I447),"-")</f>
        <v>0</v>
      </c>
    </row>
    <row r="448" spans="3:48" ht="10.9" customHeight="1">
      <c r="C448" s="442"/>
      <c r="D448" s="443"/>
      <c r="E448" s="358"/>
      <c r="F448" s="358"/>
      <c r="G448" s="442"/>
      <c r="H448" s="358"/>
      <c r="I448" s="369"/>
      <c r="J448" s="370"/>
      <c r="K448" s="371"/>
      <c r="L448" s="375"/>
      <c r="M448" s="376"/>
      <c r="N448" s="376"/>
      <c r="O448" s="376"/>
      <c r="P448" s="376"/>
      <c r="Q448" s="377"/>
      <c r="R448" s="369"/>
      <c r="S448" s="370"/>
      <c r="T448" s="379"/>
      <c r="U448" s="384"/>
      <c r="V448" s="385"/>
      <c r="W448" s="386"/>
      <c r="X448" s="348"/>
      <c r="Y448" s="349"/>
      <c r="Z448" s="349"/>
      <c r="AA448" s="349"/>
      <c r="AB448" s="349"/>
      <c r="AC448" s="350"/>
      <c r="AD448" s="98"/>
      <c r="AU448" s="346"/>
      <c r="AV448" s="346"/>
    </row>
    <row r="449" spans="3:48" ht="10.9" customHeight="1">
      <c r="C449" s="442"/>
      <c r="D449" s="443"/>
      <c r="E449" s="358"/>
      <c r="F449" s="358"/>
      <c r="G449" s="442"/>
      <c r="H449" s="358"/>
      <c r="I449" s="369"/>
      <c r="J449" s="370"/>
      <c r="K449" s="371"/>
      <c r="L449" s="375"/>
      <c r="M449" s="376"/>
      <c r="N449" s="376"/>
      <c r="O449" s="376"/>
      <c r="P449" s="376"/>
      <c r="Q449" s="377"/>
      <c r="R449" s="369"/>
      <c r="S449" s="370"/>
      <c r="T449" s="379"/>
      <c r="U449" s="384"/>
      <c r="V449" s="385"/>
      <c r="W449" s="386"/>
      <c r="X449" s="348"/>
      <c r="Y449" s="349"/>
      <c r="Z449" s="349"/>
      <c r="AA449" s="349"/>
      <c r="AB449" s="349"/>
      <c r="AC449" s="350"/>
      <c r="AD449" s="98"/>
      <c r="AU449" s="346"/>
      <c r="AV449" s="346"/>
    </row>
    <row r="450" spans="3:48" ht="10.9" customHeight="1">
      <c r="C450" s="353"/>
      <c r="D450" s="356"/>
      <c r="E450" s="359"/>
      <c r="F450" s="359"/>
      <c r="G450" s="353"/>
      <c r="H450" s="359"/>
      <c r="I450" s="372"/>
      <c r="J450" s="373"/>
      <c r="K450" s="374"/>
      <c r="L450" s="375"/>
      <c r="M450" s="376"/>
      <c r="N450" s="376"/>
      <c r="O450" s="376"/>
      <c r="P450" s="376"/>
      <c r="Q450" s="377"/>
      <c r="R450" s="372"/>
      <c r="S450" s="373"/>
      <c r="T450" s="380"/>
      <c r="U450" s="387"/>
      <c r="V450" s="388"/>
      <c r="W450" s="389"/>
      <c r="X450" s="348"/>
      <c r="Y450" s="349"/>
      <c r="Z450" s="349"/>
      <c r="AA450" s="349"/>
      <c r="AB450" s="349"/>
      <c r="AC450" s="350"/>
      <c r="AD450" s="98"/>
      <c r="AU450" s="346"/>
      <c r="AV450" s="346"/>
    </row>
    <row r="451" spans="3:48" ht="10.9" customHeight="1">
      <c r="C451" s="351">
        <v>6</v>
      </c>
      <c r="D451" s="354" t="s">
        <v>9</v>
      </c>
      <c r="E451" s="357">
        <v>4</v>
      </c>
      <c r="F451" s="357" t="s">
        <v>10</v>
      </c>
      <c r="G451" s="351" t="s">
        <v>20</v>
      </c>
      <c r="H451" s="357"/>
      <c r="I451" s="366"/>
      <c r="J451" s="367"/>
      <c r="K451" s="368"/>
      <c r="L451" s="375">
        <f t="shared" ref="L451" si="164">IF(AND(I451="△",AU451="●"),2+ROUNDDOWN(($K$246-100)/100,0)*2,0)</f>
        <v>0</v>
      </c>
      <c r="M451" s="376"/>
      <c r="N451" s="376"/>
      <c r="O451" s="376"/>
      <c r="P451" s="376"/>
      <c r="Q451" s="377"/>
      <c r="R451" s="366"/>
      <c r="S451" s="367"/>
      <c r="T451" s="378"/>
      <c r="U451" s="381">
        <f t="shared" ref="U451" si="165">IF(R451="①",$AL$195,IF(R451="②",$AL$226,0))</f>
        <v>0</v>
      </c>
      <c r="V451" s="382"/>
      <c r="W451" s="383"/>
      <c r="X451" s="348">
        <f t="shared" ref="X451" si="166">IF(I451="○",L451,ROUNDUP(L451*U451,1))</f>
        <v>0</v>
      </c>
      <c r="Y451" s="349"/>
      <c r="Z451" s="349"/>
      <c r="AA451" s="349"/>
      <c r="AB451" s="349"/>
      <c r="AC451" s="350"/>
      <c r="AD451" s="98"/>
      <c r="AU451" s="346" t="str">
        <f t="shared" ref="AU451" si="167">IF(OR(I451="×",AU455="×"),"×","●")</f>
        <v>●</v>
      </c>
      <c r="AV451" s="346">
        <f t="shared" ref="AV451" si="168">IF(AU451="●",IF(I451="定","-",I451),"-")</f>
        <v>0</v>
      </c>
    </row>
    <row r="452" spans="3:48" ht="10.9" customHeight="1">
      <c r="C452" s="442"/>
      <c r="D452" s="443"/>
      <c r="E452" s="358"/>
      <c r="F452" s="358"/>
      <c r="G452" s="442"/>
      <c r="H452" s="358"/>
      <c r="I452" s="369"/>
      <c r="J452" s="370"/>
      <c r="K452" s="371"/>
      <c r="L452" s="375"/>
      <c r="M452" s="376"/>
      <c r="N452" s="376"/>
      <c r="O452" s="376"/>
      <c r="P452" s="376"/>
      <c r="Q452" s="377"/>
      <c r="R452" s="369"/>
      <c r="S452" s="370"/>
      <c r="T452" s="379"/>
      <c r="U452" s="384"/>
      <c r="V452" s="385"/>
      <c r="W452" s="386"/>
      <c r="X452" s="348"/>
      <c r="Y452" s="349"/>
      <c r="Z452" s="349"/>
      <c r="AA452" s="349"/>
      <c r="AB452" s="349"/>
      <c r="AC452" s="350"/>
      <c r="AD452" s="98"/>
      <c r="AU452" s="346"/>
      <c r="AV452" s="346"/>
    </row>
    <row r="453" spans="3:48" ht="10.9" customHeight="1">
      <c r="C453" s="442"/>
      <c r="D453" s="443"/>
      <c r="E453" s="358"/>
      <c r="F453" s="358"/>
      <c r="G453" s="442"/>
      <c r="H453" s="358"/>
      <c r="I453" s="369"/>
      <c r="J453" s="370"/>
      <c r="K453" s="371"/>
      <c r="L453" s="375"/>
      <c r="M453" s="376"/>
      <c r="N453" s="376"/>
      <c r="O453" s="376"/>
      <c r="P453" s="376"/>
      <c r="Q453" s="377"/>
      <c r="R453" s="369"/>
      <c r="S453" s="370"/>
      <c r="T453" s="379"/>
      <c r="U453" s="384"/>
      <c r="V453" s="385"/>
      <c r="W453" s="386"/>
      <c r="X453" s="348"/>
      <c r="Y453" s="349"/>
      <c r="Z453" s="349"/>
      <c r="AA453" s="349"/>
      <c r="AB453" s="349"/>
      <c r="AC453" s="350"/>
      <c r="AD453" s="98"/>
      <c r="AU453" s="346"/>
      <c r="AV453" s="346"/>
    </row>
    <row r="454" spans="3:48" ht="10.9" customHeight="1">
      <c r="C454" s="353"/>
      <c r="D454" s="356"/>
      <c r="E454" s="359"/>
      <c r="F454" s="359"/>
      <c r="G454" s="353"/>
      <c r="H454" s="359"/>
      <c r="I454" s="372"/>
      <c r="J454" s="373"/>
      <c r="K454" s="374"/>
      <c r="L454" s="375"/>
      <c r="M454" s="376"/>
      <c r="N454" s="376"/>
      <c r="O454" s="376"/>
      <c r="P454" s="376"/>
      <c r="Q454" s="377"/>
      <c r="R454" s="372"/>
      <c r="S454" s="373"/>
      <c r="T454" s="380"/>
      <c r="U454" s="387"/>
      <c r="V454" s="388"/>
      <c r="W454" s="389"/>
      <c r="X454" s="348"/>
      <c r="Y454" s="349"/>
      <c r="Z454" s="349"/>
      <c r="AA454" s="349"/>
      <c r="AB454" s="349"/>
      <c r="AC454" s="350"/>
      <c r="AD454" s="98"/>
      <c r="AU454" s="346"/>
      <c r="AV454" s="346"/>
    </row>
    <row r="455" spans="3:48" ht="10.9" customHeight="1">
      <c r="C455" s="433">
        <v>6</v>
      </c>
      <c r="D455" s="436" t="s">
        <v>9</v>
      </c>
      <c r="E455" s="439">
        <v>5</v>
      </c>
      <c r="F455" s="439" t="s">
        <v>10</v>
      </c>
      <c r="G455" s="433" t="s">
        <v>21</v>
      </c>
      <c r="H455" s="439"/>
      <c r="I455" s="366"/>
      <c r="J455" s="367"/>
      <c r="K455" s="368"/>
      <c r="L455" s="447">
        <f>IF(OR(I455="○",I455="△"),IF(AU455="●",2+ROUNDDOWN(($K$246-100)/100,0)*2,0),0)</f>
        <v>0</v>
      </c>
      <c r="M455" s="448"/>
      <c r="N455" s="448"/>
      <c r="O455" s="448"/>
      <c r="P455" s="448"/>
      <c r="Q455" s="449"/>
      <c r="R455" s="366"/>
      <c r="S455" s="367"/>
      <c r="T455" s="378"/>
      <c r="U455" s="381">
        <f t="shared" ref="U455" si="169">IF(R455="①",$AL$195,IF(R455="②",$AL$226,0))</f>
        <v>0</v>
      </c>
      <c r="V455" s="382"/>
      <c r="W455" s="383"/>
      <c r="X455" s="348">
        <f t="shared" ref="X455" si="170">IF(I455="○",L455,ROUNDUP(L455*U455,1))</f>
        <v>0</v>
      </c>
      <c r="Y455" s="349"/>
      <c r="Z455" s="349"/>
      <c r="AA455" s="349"/>
      <c r="AB455" s="349"/>
      <c r="AC455" s="350"/>
      <c r="AD455" s="98"/>
      <c r="AU455" s="346" t="str">
        <f t="shared" ref="AU455" si="171">IF(OR(I455="×",AU459="×"),"×","●")</f>
        <v>●</v>
      </c>
      <c r="AV455" s="346">
        <f t="shared" ref="AV455" si="172">IF(AU455="●",IF(I455="定","-",I455),"-")</f>
        <v>0</v>
      </c>
    </row>
    <row r="456" spans="3:48" ht="10.9" customHeight="1">
      <c r="C456" s="434"/>
      <c r="D456" s="437"/>
      <c r="E456" s="440"/>
      <c r="F456" s="440"/>
      <c r="G456" s="434"/>
      <c r="H456" s="440"/>
      <c r="I456" s="369"/>
      <c r="J456" s="370"/>
      <c r="K456" s="371"/>
      <c r="L456" s="447"/>
      <c r="M456" s="448"/>
      <c r="N456" s="448"/>
      <c r="O456" s="448"/>
      <c r="P456" s="448"/>
      <c r="Q456" s="449"/>
      <c r="R456" s="369"/>
      <c r="S456" s="370"/>
      <c r="T456" s="379"/>
      <c r="U456" s="384"/>
      <c r="V456" s="385"/>
      <c r="W456" s="386"/>
      <c r="X456" s="348"/>
      <c r="Y456" s="349"/>
      <c r="Z456" s="349"/>
      <c r="AA456" s="349"/>
      <c r="AB456" s="349"/>
      <c r="AC456" s="350"/>
      <c r="AD456" s="98"/>
      <c r="AU456" s="346"/>
      <c r="AV456" s="346"/>
    </row>
    <row r="457" spans="3:48" ht="10.9" customHeight="1">
      <c r="C457" s="434"/>
      <c r="D457" s="437"/>
      <c r="E457" s="440"/>
      <c r="F457" s="440"/>
      <c r="G457" s="434"/>
      <c r="H457" s="440"/>
      <c r="I457" s="369"/>
      <c r="J457" s="370"/>
      <c r="K457" s="371"/>
      <c r="L457" s="447"/>
      <c r="M457" s="448"/>
      <c r="N457" s="448"/>
      <c r="O457" s="448"/>
      <c r="P457" s="448"/>
      <c r="Q457" s="449"/>
      <c r="R457" s="369"/>
      <c r="S457" s="370"/>
      <c r="T457" s="379"/>
      <c r="U457" s="384"/>
      <c r="V457" s="385"/>
      <c r="W457" s="386"/>
      <c r="X457" s="348"/>
      <c r="Y457" s="349"/>
      <c r="Z457" s="349"/>
      <c r="AA457" s="349"/>
      <c r="AB457" s="349"/>
      <c r="AC457" s="350"/>
      <c r="AD457" s="98"/>
      <c r="AU457" s="346"/>
      <c r="AV457" s="346"/>
    </row>
    <row r="458" spans="3:48" ht="10.9" customHeight="1">
      <c r="C458" s="444"/>
      <c r="D458" s="445"/>
      <c r="E458" s="446"/>
      <c r="F458" s="446"/>
      <c r="G458" s="444"/>
      <c r="H458" s="446"/>
      <c r="I458" s="372"/>
      <c r="J458" s="373"/>
      <c r="K458" s="374"/>
      <c r="L458" s="447"/>
      <c r="M458" s="448"/>
      <c r="N458" s="448"/>
      <c r="O458" s="448"/>
      <c r="P458" s="448"/>
      <c r="Q458" s="449"/>
      <c r="R458" s="372"/>
      <c r="S458" s="373"/>
      <c r="T458" s="380"/>
      <c r="U458" s="387"/>
      <c r="V458" s="388"/>
      <c r="W458" s="389"/>
      <c r="X458" s="348"/>
      <c r="Y458" s="349"/>
      <c r="Z458" s="349"/>
      <c r="AA458" s="349"/>
      <c r="AB458" s="349"/>
      <c r="AC458" s="350"/>
      <c r="AD458" s="98"/>
      <c r="AU458" s="346"/>
      <c r="AV458" s="346"/>
    </row>
    <row r="459" spans="3:48" ht="10.9" customHeight="1">
      <c r="C459" s="433">
        <v>6</v>
      </c>
      <c r="D459" s="436" t="s">
        <v>9</v>
      </c>
      <c r="E459" s="439">
        <v>6</v>
      </c>
      <c r="F459" s="439" t="s">
        <v>10</v>
      </c>
      <c r="G459" s="433" t="s">
        <v>22</v>
      </c>
      <c r="H459" s="439"/>
      <c r="I459" s="366"/>
      <c r="J459" s="367"/>
      <c r="K459" s="368"/>
      <c r="L459" s="447">
        <f>IF(OR(I459="○",I459="△"),IF(AU459="●",2+ROUNDDOWN(($K$246-100)/100,0)*2,0),0)</f>
        <v>0</v>
      </c>
      <c r="M459" s="448"/>
      <c r="N459" s="448"/>
      <c r="O459" s="448"/>
      <c r="P459" s="448"/>
      <c r="Q459" s="449"/>
      <c r="R459" s="366"/>
      <c r="S459" s="367"/>
      <c r="T459" s="378"/>
      <c r="U459" s="381">
        <f t="shared" ref="U459" si="173">IF(R459="①",$AL$195,IF(R459="②",$AL$226,0))</f>
        <v>0</v>
      </c>
      <c r="V459" s="382"/>
      <c r="W459" s="383"/>
      <c r="X459" s="348">
        <f t="shared" ref="X459" si="174">IF(I459="○",L459,ROUNDUP(L459*U459,1))</f>
        <v>0</v>
      </c>
      <c r="Y459" s="349"/>
      <c r="Z459" s="349"/>
      <c r="AA459" s="349"/>
      <c r="AB459" s="349"/>
      <c r="AC459" s="350"/>
      <c r="AD459" s="98"/>
      <c r="AU459" s="346" t="str">
        <f t="shared" ref="AU459" si="175">IF(OR(I459="×",AU463="×"),"×","●")</f>
        <v>●</v>
      </c>
      <c r="AV459" s="346">
        <f t="shared" ref="AV459" si="176">IF(AU459="●",IF(I459="定","-",I459),"-")</f>
        <v>0</v>
      </c>
    </row>
    <row r="460" spans="3:48" ht="10.9" customHeight="1">
      <c r="C460" s="434"/>
      <c r="D460" s="437"/>
      <c r="E460" s="440"/>
      <c r="F460" s="440"/>
      <c r="G460" s="434"/>
      <c r="H460" s="440"/>
      <c r="I460" s="369"/>
      <c r="J460" s="370"/>
      <c r="K460" s="371"/>
      <c r="L460" s="447"/>
      <c r="M460" s="448"/>
      <c r="N460" s="448"/>
      <c r="O460" s="448"/>
      <c r="P460" s="448"/>
      <c r="Q460" s="449"/>
      <c r="R460" s="369"/>
      <c r="S460" s="370"/>
      <c r="T460" s="379"/>
      <c r="U460" s="384"/>
      <c r="V460" s="385"/>
      <c r="W460" s="386"/>
      <c r="X460" s="348"/>
      <c r="Y460" s="349"/>
      <c r="Z460" s="349"/>
      <c r="AA460" s="349"/>
      <c r="AB460" s="349"/>
      <c r="AC460" s="350"/>
      <c r="AD460" s="98"/>
      <c r="AU460" s="346"/>
      <c r="AV460" s="346"/>
    </row>
    <row r="461" spans="3:48" ht="10.9" customHeight="1">
      <c r="C461" s="434"/>
      <c r="D461" s="437"/>
      <c r="E461" s="440"/>
      <c r="F461" s="440"/>
      <c r="G461" s="434"/>
      <c r="H461" s="440"/>
      <c r="I461" s="369"/>
      <c r="J461" s="370"/>
      <c r="K461" s="371"/>
      <c r="L461" s="447"/>
      <c r="M461" s="448"/>
      <c r="N461" s="448"/>
      <c r="O461" s="448"/>
      <c r="P461" s="448"/>
      <c r="Q461" s="449"/>
      <c r="R461" s="369"/>
      <c r="S461" s="370"/>
      <c r="T461" s="379"/>
      <c r="U461" s="384"/>
      <c r="V461" s="385"/>
      <c r="W461" s="386"/>
      <c r="X461" s="348"/>
      <c r="Y461" s="349"/>
      <c r="Z461" s="349"/>
      <c r="AA461" s="349"/>
      <c r="AB461" s="349"/>
      <c r="AC461" s="350"/>
      <c r="AD461" s="98"/>
      <c r="AU461" s="346"/>
      <c r="AV461" s="346"/>
    </row>
    <row r="462" spans="3:48" ht="10.9" customHeight="1">
      <c r="C462" s="444"/>
      <c r="D462" s="445"/>
      <c r="E462" s="446"/>
      <c r="F462" s="446"/>
      <c r="G462" s="444"/>
      <c r="H462" s="446"/>
      <c r="I462" s="372"/>
      <c r="J462" s="373"/>
      <c r="K462" s="374"/>
      <c r="L462" s="447"/>
      <c r="M462" s="448"/>
      <c r="N462" s="448"/>
      <c r="O462" s="448"/>
      <c r="P462" s="448"/>
      <c r="Q462" s="449"/>
      <c r="R462" s="372"/>
      <c r="S462" s="373"/>
      <c r="T462" s="380"/>
      <c r="U462" s="387"/>
      <c r="V462" s="388"/>
      <c r="W462" s="389"/>
      <c r="X462" s="348"/>
      <c r="Y462" s="349"/>
      <c r="Z462" s="349"/>
      <c r="AA462" s="349"/>
      <c r="AB462" s="349"/>
      <c r="AC462" s="350"/>
      <c r="AD462" s="98"/>
      <c r="AU462" s="346"/>
      <c r="AV462" s="346"/>
    </row>
    <row r="463" spans="3:48" ht="10.9" customHeight="1">
      <c r="C463" s="351">
        <v>6</v>
      </c>
      <c r="D463" s="354" t="s">
        <v>9</v>
      </c>
      <c r="E463" s="357">
        <v>7</v>
      </c>
      <c r="F463" s="357" t="s">
        <v>10</v>
      </c>
      <c r="G463" s="351" t="s">
        <v>23</v>
      </c>
      <c r="H463" s="357"/>
      <c r="I463" s="366"/>
      <c r="J463" s="367"/>
      <c r="K463" s="368"/>
      <c r="L463" s="375">
        <f t="shared" ref="L463" si="177">IF(AND(I463="△",AU463="●"),2+ROUNDDOWN(($K$246-100)/100,0)*2,0)</f>
        <v>0</v>
      </c>
      <c r="M463" s="376"/>
      <c r="N463" s="376"/>
      <c r="O463" s="376"/>
      <c r="P463" s="376"/>
      <c r="Q463" s="377"/>
      <c r="R463" s="366"/>
      <c r="S463" s="367"/>
      <c r="T463" s="378"/>
      <c r="U463" s="381">
        <f t="shared" ref="U463" si="178">IF(R463="①",$AL$195,IF(R463="②",$AL$226,0))</f>
        <v>0</v>
      </c>
      <c r="V463" s="382"/>
      <c r="W463" s="383"/>
      <c r="X463" s="348">
        <f t="shared" ref="X463" si="179">IF(I463="○",L463,ROUNDUP(L463*U463,1))</f>
        <v>0</v>
      </c>
      <c r="Y463" s="349"/>
      <c r="Z463" s="349"/>
      <c r="AA463" s="349"/>
      <c r="AB463" s="349"/>
      <c r="AC463" s="350"/>
      <c r="AD463" s="98"/>
      <c r="AU463" s="346" t="str">
        <f t="shared" ref="AU463" si="180">IF(OR(I463="×",AU467="×"),"×","●")</f>
        <v>●</v>
      </c>
      <c r="AV463" s="346">
        <f t="shared" ref="AV463" si="181">IF(AU463="●",IF(I463="定","-",I463),"-")</f>
        <v>0</v>
      </c>
    </row>
    <row r="464" spans="3:48" ht="10.9" customHeight="1">
      <c r="C464" s="442"/>
      <c r="D464" s="443"/>
      <c r="E464" s="358"/>
      <c r="F464" s="358"/>
      <c r="G464" s="442"/>
      <c r="H464" s="358"/>
      <c r="I464" s="369"/>
      <c r="J464" s="370"/>
      <c r="K464" s="371"/>
      <c r="L464" s="375"/>
      <c r="M464" s="376"/>
      <c r="N464" s="376"/>
      <c r="O464" s="376"/>
      <c r="P464" s="376"/>
      <c r="Q464" s="377"/>
      <c r="R464" s="369"/>
      <c r="S464" s="370"/>
      <c r="T464" s="379"/>
      <c r="U464" s="384"/>
      <c r="V464" s="385"/>
      <c r="W464" s="386"/>
      <c r="X464" s="348"/>
      <c r="Y464" s="349"/>
      <c r="Z464" s="349"/>
      <c r="AA464" s="349"/>
      <c r="AB464" s="349"/>
      <c r="AC464" s="350"/>
      <c r="AD464" s="98"/>
      <c r="AU464" s="346"/>
      <c r="AV464" s="346"/>
    </row>
    <row r="465" spans="3:48" ht="10.9" customHeight="1">
      <c r="C465" s="442"/>
      <c r="D465" s="443"/>
      <c r="E465" s="358"/>
      <c r="F465" s="358"/>
      <c r="G465" s="442"/>
      <c r="H465" s="358"/>
      <c r="I465" s="369"/>
      <c r="J465" s="370"/>
      <c r="K465" s="371"/>
      <c r="L465" s="375"/>
      <c r="M465" s="376"/>
      <c r="N465" s="376"/>
      <c r="O465" s="376"/>
      <c r="P465" s="376"/>
      <c r="Q465" s="377"/>
      <c r="R465" s="369"/>
      <c r="S465" s="370"/>
      <c r="T465" s="379"/>
      <c r="U465" s="384"/>
      <c r="V465" s="385"/>
      <c r="W465" s="386"/>
      <c r="X465" s="348"/>
      <c r="Y465" s="349"/>
      <c r="Z465" s="349"/>
      <c r="AA465" s="349"/>
      <c r="AB465" s="349"/>
      <c r="AC465" s="350"/>
      <c r="AD465" s="98"/>
      <c r="AU465" s="346"/>
      <c r="AV465" s="346"/>
    </row>
    <row r="466" spans="3:48" ht="10.9" customHeight="1">
      <c r="C466" s="353"/>
      <c r="D466" s="356"/>
      <c r="E466" s="359"/>
      <c r="F466" s="359"/>
      <c r="G466" s="353"/>
      <c r="H466" s="359"/>
      <c r="I466" s="372"/>
      <c r="J466" s="373"/>
      <c r="K466" s="374"/>
      <c r="L466" s="375"/>
      <c r="M466" s="376"/>
      <c r="N466" s="376"/>
      <c r="O466" s="376"/>
      <c r="P466" s="376"/>
      <c r="Q466" s="377"/>
      <c r="R466" s="372"/>
      <c r="S466" s="373"/>
      <c r="T466" s="380"/>
      <c r="U466" s="387"/>
      <c r="V466" s="388"/>
      <c r="W466" s="389"/>
      <c r="X466" s="348"/>
      <c r="Y466" s="349"/>
      <c r="Z466" s="349"/>
      <c r="AA466" s="349"/>
      <c r="AB466" s="349"/>
      <c r="AC466" s="350"/>
      <c r="AD466" s="98"/>
      <c r="AU466" s="346"/>
      <c r="AV466" s="346"/>
    </row>
    <row r="467" spans="3:48" ht="10.9" customHeight="1">
      <c r="C467" s="351">
        <v>6</v>
      </c>
      <c r="D467" s="354" t="s">
        <v>9</v>
      </c>
      <c r="E467" s="357">
        <v>8</v>
      </c>
      <c r="F467" s="357" t="s">
        <v>10</v>
      </c>
      <c r="G467" s="351" t="s">
        <v>24</v>
      </c>
      <c r="H467" s="357"/>
      <c r="I467" s="366"/>
      <c r="J467" s="367"/>
      <c r="K467" s="368"/>
      <c r="L467" s="375">
        <f t="shared" ref="L467" si="182">IF(AND(I467="△",AU467="●"),2+ROUNDDOWN(($K$246-100)/100,0)*2,0)</f>
        <v>0</v>
      </c>
      <c r="M467" s="376"/>
      <c r="N467" s="376"/>
      <c r="O467" s="376"/>
      <c r="P467" s="376"/>
      <c r="Q467" s="377"/>
      <c r="R467" s="366"/>
      <c r="S467" s="367"/>
      <c r="T467" s="378"/>
      <c r="U467" s="381">
        <f t="shared" ref="U467" si="183">IF(R467="①",$AL$195,IF(R467="②",$AL$226,0))</f>
        <v>0</v>
      </c>
      <c r="V467" s="382"/>
      <c r="W467" s="383"/>
      <c r="X467" s="348">
        <f t="shared" ref="X467" si="184">IF(I467="○",L467,ROUNDUP(L467*U467,1))</f>
        <v>0</v>
      </c>
      <c r="Y467" s="349"/>
      <c r="Z467" s="349"/>
      <c r="AA467" s="349"/>
      <c r="AB467" s="349"/>
      <c r="AC467" s="350"/>
      <c r="AD467" s="98"/>
      <c r="AU467" s="346" t="str">
        <f t="shared" ref="AU467" si="185">IF(OR(I467="×",AU471="×"),"×","●")</f>
        <v>●</v>
      </c>
      <c r="AV467" s="346">
        <f t="shared" ref="AV467" si="186">IF(AU467="●",IF(I467="定","-",I467),"-")</f>
        <v>0</v>
      </c>
    </row>
    <row r="468" spans="3:48" ht="10.9" customHeight="1">
      <c r="C468" s="442"/>
      <c r="D468" s="443"/>
      <c r="E468" s="358"/>
      <c r="F468" s="358"/>
      <c r="G468" s="442"/>
      <c r="H468" s="358"/>
      <c r="I468" s="369"/>
      <c r="J468" s="370"/>
      <c r="K468" s="371"/>
      <c r="L468" s="375"/>
      <c r="M468" s="376"/>
      <c r="N468" s="376"/>
      <c r="O468" s="376"/>
      <c r="P468" s="376"/>
      <c r="Q468" s="377"/>
      <c r="R468" s="369"/>
      <c r="S468" s="370"/>
      <c r="T468" s="379"/>
      <c r="U468" s="384"/>
      <c r="V468" s="385"/>
      <c r="W468" s="386"/>
      <c r="X468" s="348"/>
      <c r="Y468" s="349"/>
      <c r="Z468" s="349"/>
      <c r="AA468" s="349"/>
      <c r="AB468" s="349"/>
      <c r="AC468" s="350"/>
      <c r="AD468" s="98"/>
      <c r="AU468" s="346"/>
      <c r="AV468" s="346"/>
    </row>
    <row r="469" spans="3:48" ht="10.9" customHeight="1">
      <c r="C469" s="442"/>
      <c r="D469" s="443"/>
      <c r="E469" s="358"/>
      <c r="F469" s="358"/>
      <c r="G469" s="442"/>
      <c r="H469" s="358"/>
      <c r="I469" s="369"/>
      <c r="J469" s="370"/>
      <c r="K469" s="371"/>
      <c r="L469" s="375"/>
      <c r="M469" s="376"/>
      <c r="N469" s="376"/>
      <c r="O469" s="376"/>
      <c r="P469" s="376"/>
      <c r="Q469" s="377"/>
      <c r="R469" s="369"/>
      <c r="S469" s="370"/>
      <c r="T469" s="379"/>
      <c r="U469" s="384"/>
      <c r="V469" s="385"/>
      <c r="W469" s="386"/>
      <c r="X469" s="348"/>
      <c r="Y469" s="349"/>
      <c r="Z469" s="349"/>
      <c r="AA469" s="349"/>
      <c r="AB469" s="349"/>
      <c r="AC469" s="350"/>
      <c r="AD469" s="98"/>
      <c r="AU469" s="346"/>
      <c r="AV469" s="346"/>
    </row>
    <row r="470" spans="3:48" ht="10.9" customHeight="1">
      <c r="C470" s="353"/>
      <c r="D470" s="356"/>
      <c r="E470" s="359"/>
      <c r="F470" s="359"/>
      <c r="G470" s="353"/>
      <c r="H470" s="359"/>
      <c r="I470" s="372"/>
      <c r="J470" s="373"/>
      <c r="K470" s="374"/>
      <c r="L470" s="375"/>
      <c r="M470" s="376"/>
      <c r="N470" s="376"/>
      <c r="O470" s="376"/>
      <c r="P470" s="376"/>
      <c r="Q470" s="377"/>
      <c r="R470" s="372"/>
      <c r="S470" s="373"/>
      <c r="T470" s="380"/>
      <c r="U470" s="387"/>
      <c r="V470" s="388"/>
      <c r="W470" s="389"/>
      <c r="X470" s="348"/>
      <c r="Y470" s="349"/>
      <c r="Z470" s="349"/>
      <c r="AA470" s="349"/>
      <c r="AB470" s="349"/>
      <c r="AC470" s="350"/>
      <c r="AD470" s="98"/>
      <c r="AU470" s="346"/>
      <c r="AV470" s="346"/>
    </row>
    <row r="471" spans="3:48" ht="10.9" customHeight="1">
      <c r="C471" s="351">
        <v>6</v>
      </c>
      <c r="D471" s="354" t="s">
        <v>9</v>
      </c>
      <c r="E471" s="357">
        <v>9</v>
      </c>
      <c r="F471" s="357" t="s">
        <v>10</v>
      </c>
      <c r="G471" s="351" t="s">
        <v>25</v>
      </c>
      <c r="H471" s="357"/>
      <c r="I471" s="366"/>
      <c r="J471" s="367"/>
      <c r="K471" s="368"/>
      <c r="L471" s="375">
        <f t="shared" ref="L471" si="187">IF(AND(I471="△",AU471="●"),2+ROUNDDOWN(($K$246-100)/100,0)*2,0)</f>
        <v>0</v>
      </c>
      <c r="M471" s="376"/>
      <c r="N471" s="376"/>
      <c r="O471" s="376"/>
      <c r="P471" s="376"/>
      <c r="Q471" s="377"/>
      <c r="R471" s="366"/>
      <c r="S471" s="367"/>
      <c r="T471" s="378"/>
      <c r="U471" s="381">
        <f t="shared" ref="U471" si="188">IF(R471="①",$AL$195,IF(R471="②",$AL$226,0))</f>
        <v>0</v>
      </c>
      <c r="V471" s="382"/>
      <c r="W471" s="383"/>
      <c r="X471" s="348">
        <f t="shared" ref="X471" si="189">IF(I471="○",L471,ROUNDUP(L471*U471,1))</f>
        <v>0</v>
      </c>
      <c r="Y471" s="349"/>
      <c r="Z471" s="349"/>
      <c r="AA471" s="349"/>
      <c r="AB471" s="349"/>
      <c r="AC471" s="350"/>
      <c r="AD471" s="98"/>
      <c r="AU471" s="346" t="str">
        <f t="shared" ref="AU471" si="190">IF(OR(I471="×",AU475="×"),"×","●")</f>
        <v>●</v>
      </c>
      <c r="AV471" s="346">
        <f t="shared" ref="AV471" si="191">IF(AU471="●",IF(I471="定","-",I471),"-")</f>
        <v>0</v>
      </c>
    </row>
    <row r="472" spans="3:48" ht="10.9" customHeight="1">
      <c r="C472" s="442"/>
      <c r="D472" s="443"/>
      <c r="E472" s="358"/>
      <c r="F472" s="358"/>
      <c r="G472" s="442"/>
      <c r="H472" s="358"/>
      <c r="I472" s="369"/>
      <c r="J472" s="370"/>
      <c r="K472" s="371"/>
      <c r="L472" s="375"/>
      <c r="M472" s="376"/>
      <c r="N472" s="376"/>
      <c r="O472" s="376"/>
      <c r="P472" s="376"/>
      <c r="Q472" s="377"/>
      <c r="R472" s="369"/>
      <c r="S472" s="370"/>
      <c r="T472" s="379"/>
      <c r="U472" s="384"/>
      <c r="V472" s="385"/>
      <c r="W472" s="386"/>
      <c r="X472" s="348"/>
      <c r="Y472" s="349"/>
      <c r="Z472" s="349"/>
      <c r="AA472" s="349"/>
      <c r="AB472" s="349"/>
      <c r="AC472" s="350"/>
      <c r="AD472" s="98"/>
      <c r="AU472" s="346"/>
      <c r="AV472" s="346"/>
    </row>
    <row r="473" spans="3:48" ht="10.9" customHeight="1">
      <c r="C473" s="442"/>
      <c r="D473" s="443"/>
      <c r="E473" s="358"/>
      <c r="F473" s="358"/>
      <c r="G473" s="442"/>
      <c r="H473" s="358"/>
      <c r="I473" s="369"/>
      <c r="J473" s="370"/>
      <c r="K473" s="371"/>
      <c r="L473" s="375"/>
      <c r="M473" s="376"/>
      <c r="N473" s="376"/>
      <c r="O473" s="376"/>
      <c r="P473" s="376"/>
      <c r="Q473" s="377"/>
      <c r="R473" s="369"/>
      <c r="S473" s="370"/>
      <c r="T473" s="379"/>
      <c r="U473" s="384"/>
      <c r="V473" s="385"/>
      <c r="W473" s="386"/>
      <c r="X473" s="348"/>
      <c r="Y473" s="349"/>
      <c r="Z473" s="349"/>
      <c r="AA473" s="349"/>
      <c r="AB473" s="349"/>
      <c r="AC473" s="350"/>
      <c r="AD473" s="98"/>
      <c r="AU473" s="346"/>
      <c r="AV473" s="346"/>
    </row>
    <row r="474" spans="3:48" ht="10.9" customHeight="1">
      <c r="C474" s="353"/>
      <c r="D474" s="356"/>
      <c r="E474" s="359"/>
      <c r="F474" s="359"/>
      <c r="G474" s="353"/>
      <c r="H474" s="359"/>
      <c r="I474" s="372"/>
      <c r="J474" s="373"/>
      <c r="K474" s="374"/>
      <c r="L474" s="375"/>
      <c r="M474" s="376"/>
      <c r="N474" s="376"/>
      <c r="O474" s="376"/>
      <c r="P474" s="376"/>
      <c r="Q474" s="377"/>
      <c r="R474" s="372"/>
      <c r="S474" s="373"/>
      <c r="T474" s="380"/>
      <c r="U474" s="387"/>
      <c r="V474" s="388"/>
      <c r="W474" s="389"/>
      <c r="X474" s="348"/>
      <c r="Y474" s="349"/>
      <c r="Z474" s="349"/>
      <c r="AA474" s="349"/>
      <c r="AB474" s="349"/>
      <c r="AC474" s="350"/>
      <c r="AD474" s="98"/>
      <c r="AU474" s="346"/>
      <c r="AV474" s="346"/>
    </row>
    <row r="475" spans="3:48" ht="10.9" customHeight="1">
      <c r="C475" s="351">
        <v>6</v>
      </c>
      <c r="D475" s="354" t="s">
        <v>9</v>
      </c>
      <c r="E475" s="357">
        <v>10</v>
      </c>
      <c r="F475" s="357" t="s">
        <v>10</v>
      </c>
      <c r="G475" s="351" t="s">
        <v>19</v>
      </c>
      <c r="H475" s="357"/>
      <c r="I475" s="366"/>
      <c r="J475" s="367"/>
      <c r="K475" s="368"/>
      <c r="L475" s="375">
        <f t="shared" ref="L475" si="192">IF(AND(I475="△",AU475="●"),2+ROUNDDOWN(($K$246-100)/100,0)*2,0)</f>
        <v>0</v>
      </c>
      <c r="M475" s="376"/>
      <c r="N475" s="376"/>
      <c r="O475" s="376"/>
      <c r="P475" s="376"/>
      <c r="Q475" s="377"/>
      <c r="R475" s="366"/>
      <c r="S475" s="367"/>
      <c r="T475" s="378"/>
      <c r="U475" s="381">
        <f t="shared" ref="U475" si="193">IF(R475="①",$AL$195,IF(R475="②",$AL$226,0))</f>
        <v>0</v>
      </c>
      <c r="V475" s="382"/>
      <c r="W475" s="383"/>
      <c r="X475" s="348">
        <f t="shared" ref="X475" si="194">IF(I475="○",L475,ROUNDUP(L475*U475,1))</f>
        <v>0</v>
      </c>
      <c r="Y475" s="349"/>
      <c r="Z475" s="349"/>
      <c r="AA475" s="349"/>
      <c r="AB475" s="349"/>
      <c r="AC475" s="350"/>
      <c r="AD475" s="98"/>
      <c r="AU475" s="346" t="str">
        <f t="shared" ref="AU475" si="195">IF(OR(I475="×",AU479="×"),"×","●")</f>
        <v>●</v>
      </c>
      <c r="AV475" s="346">
        <f t="shared" ref="AV475" si="196">IF(AU475="●",IF(I475="定","-",I475),"-")</f>
        <v>0</v>
      </c>
    </row>
    <row r="476" spans="3:48" ht="10.9" customHeight="1">
      <c r="C476" s="442"/>
      <c r="D476" s="443"/>
      <c r="E476" s="358"/>
      <c r="F476" s="358"/>
      <c r="G476" s="442"/>
      <c r="H476" s="358"/>
      <c r="I476" s="369"/>
      <c r="J476" s="370"/>
      <c r="K476" s="371"/>
      <c r="L476" s="375"/>
      <c r="M476" s="376"/>
      <c r="N476" s="376"/>
      <c r="O476" s="376"/>
      <c r="P476" s="376"/>
      <c r="Q476" s="377"/>
      <c r="R476" s="369"/>
      <c r="S476" s="370"/>
      <c r="T476" s="379"/>
      <c r="U476" s="384"/>
      <c r="V476" s="385"/>
      <c r="W476" s="386"/>
      <c r="X476" s="348"/>
      <c r="Y476" s="349"/>
      <c r="Z476" s="349"/>
      <c r="AA476" s="349"/>
      <c r="AB476" s="349"/>
      <c r="AC476" s="350"/>
      <c r="AD476" s="98"/>
      <c r="AU476" s="346"/>
      <c r="AV476" s="346"/>
    </row>
    <row r="477" spans="3:48" ht="10.9" customHeight="1">
      <c r="C477" s="442"/>
      <c r="D477" s="443"/>
      <c r="E477" s="358"/>
      <c r="F477" s="358"/>
      <c r="G477" s="442"/>
      <c r="H477" s="358"/>
      <c r="I477" s="369"/>
      <c r="J477" s="370"/>
      <c r="K477" s="371"/>
      <c r="L477" s="375"/>
      <c r="M477" s="376"/>
      <c r="N477" s="376"/>
      <c r="O477" s="376"/>
      <c r="P477" s="376"/>
      <c r="Q477" s="377"/>
      <c r="R477" s="369"/>
      <c r="S477" s="370"/>
      <c r="T477" s="379"/>
      <c r="U477" s="384"/>
      <c r="V477" s="385"/>
      <c r="W477" s="386"/>
      <c r="X477" s="348"/>
      <c r="Y477" s="349"/>
      <c r="Z477" s="349"/>
      <c r="AA477" s="349"/>
      <c r="AB477" s="349"/>
      <c r="AC477" s="350"/>
      <c r="AD477" s="98"/>
      <c r="AU477" s="346"/>
      <c r="AV477" s="346"/>
    </row>
    <row r="478" spans="3:48" ht="10.9" customHeight="1">
      <c r="C478" s="353"/>
      <c r="D478" s="356"/>
      <c r="E478" s="359"/>
      <c r="F478" s="359"/>
      <c r="G478" s="353"/>
      <c r="H478" s="359"/>
      <c r="I478" s="372"/>
      <c r="J478" s="373"/>
      <c r="K478" s="374"/>
      <c r="L478" s="375"/>
      <c r="M478" s="376"/>
      <c r="N478" s="376"/>
      <c r="O478" s="376"/>
      <c r="P478" s="376"/>
      <c r="Q478" s="377"/>
      <c r="R478" s="372"/>
      <c r="S478" s="373"/>
      <c r="T478" s="380"/>
      <c r="U478" s="387"/>
      <c r="V478" s="388"/>
      <c r="W478" s="389"/>
      <c r="X478" s="348"/>
      <c r="Y478" s="349"/>
      <c r="Z478" s="349"/>
      <c r="AA478" s="349"/>
      <c r="AB478" s="349"/>
      <c r="AC478" s="350"/>
      <c r="AD478" s="98"/>
      <c r="AU478" s="346"/>
      <c r="AV478" s="346"/>
    </row>
    <row r="479" spans="3:48" ht="10.9" customHeight="1">
      <c r="C479" s="351">
        <v>6</v>
      </c>
      <c r="D479" s="354" t="s">
        <v>9</v>
      </c>
      <c r="E479" s="357">
        <v>11</v>
      </c>
      <c r="F479" s="357" t="s">
        <v>10</v>
      </c>
      <c r="G479" s="351" t="s">
        <v>20</v>
      </c>
      <c r="H479" s="357"/>
      <c r="I479" s="366"/>
      <c r="J479" s="367"/>
      <c r="K479" s="368"/>
      <c r="L479" s="375">
        <f t="shared" ref="L479" si="197">IF(AND(I479="△",AU479="●"),2+ROUNDDOWN(($K$246-100)/100,0)*2,0)</f>
        <v>0</v>
      </c>
      <c r="M479" s="376"/>
      <c r="N479" s="376"/>
      <c r="O479" s="376"/>
      <c r="P479" s="376"/>
      <c r="Q479" s="377"/>
      <c r="R479" s="366"/>
      <c r="S479" s="367"/>
      <c r="T479" s="378"/>
      <c r="U479" s="381">
        <f t="shared" ref="U479" si="198">IF(R479="①",$AL$195,IF(R479="②",$AL$226,0))</f>
        <v>0</v>
      </c>
      <c r="V479" s="382"/>
      <c r="W479" s="383"/>
      <c r="X479" s="348">
        <f t="shared" ref="X479" si="199">IF(I479="○",L479,ROUNDUP(L479*U479,1))</f>
        <v>0</v>
      </c>
      <c r="Y479" s="349"/>
      <c r="Z479" s="349"/>
      <c r="AA479" s="349"/>
      <c r="AB479" s="349"/>
      <c r="AC479" s="350"/>
      <c r="AD479" s="98"/>
      <c r="AU479" s="346" t="str">
        <f t="shared" ref="AU479" si="200">IF(OR(I479="×",AU483="×"),"×","●")</f>
        <v>●</v>
      </c>
      <c r="AV479" s="346">
        <f t="shared" ref="AV479" si="201">IF(AU479="●",IF(I479="定","-",I479),"-")</f>
        <v>0</v>
      </c>
    </row>
    <row r="480" spans="3:48" ht="10.9" customHeight="1">
      <c r="C480" s="442"/>
      <c r="D480" s="443"/>
      <c r="E480" s="358"/>
      <c r="F480" s="358"/>
      <c r="G480" s="442"/>
      <c r="H480" s="358"/>
      <c r="I480" s="369"/>
      <c r="J480" s="370"/>
      <c r="K480" s="371"/>
      <c r="L480" s="375"/>
      <c r="M480" s="376"/>
      <c r="N480" s="376"/>
      <c r="O480" s="376"/>
      <c r="P480" s="376"/>
      <c r="Q480" s="377"/>
      <c r="R480" s="369"/>
      <c r="S480" s="370"/>
      <c r="T480" s="379"/>
      <c r="U480" s="384"/>
      <c r="V480" s="385"/>
      <c r="W480" s="386"/>
      <c r="X480" s="348"/>
      <c r="Y480" s="349"/>
      <c r="Z480" s="349"/>
      <c r="AA480" s="349"/>
      <c r="AB480" s="349"/>
      <c r="AC480" s="350"/>
      <c r="AD480" s="98"/>
      <c r="AU480" s="346"/>
      <c r="AV480" s="346"/>
    </row>
    <row r="481" spans="3:48" ht="10.9" customHeight="1">
      <c r="C481" s="442"/>
      <c r="D481" s="443"/>
      <c r="E481" s="358"/>
      <c r="F481" s="358"/>
      <c r="G481" s="442"/>
      <c r="H481" s="358"/>
      <c r="I481" s="369"/>
      <c r="J481" s="370"/>
      <c r="K481" s="371"/>
      <c r="L481" s="375"/>
      <c r="M481" s="376"/>
      <c r="N481" s="376"/>
      <c r="O481" s="376"/>
      <c r="P481" s="376"/>
      <c r="Q481" s="377"/>
      <c r="R481" s="369"/>
      <c r="S481" s="370"/>
      <c r="T481" s="379"/>
      <c r="U481" s="384"/>
      <c r="V481" s="385"/>
      <c r="W481" s="386"/>
      <c r="X481" s="348"/>
      <c r="Y481" s="349"/>
      <c r="Z481" s="349"/>
      <c r="AA481" s="349"/>
      <c r="AB481" s="349"/>
      <c r="AC481" s="350"/>
      <c r="AD481" s="98"/>
      <c r="AU481" s="346"/>
      <c r="AV481" s="346"/>
    </row>
    <row r="482" spans="3:48" ht="10.9" customHeight="1">
      <c r="C482" s="353"/>
      <c r="D482" s="356"/>
      <c r="E482" s="359"/>
      <c r="F482" s="359"/>
      <c r="G482" s="353"/>
      <c r="H482" s="359"/>
      <c r="I482" s="372"/>
      <c r="J482" s="373"/>
      <c r="K482" s="374"/>
      <c r="L482" s="375"/>
      <c r="M482" s="376"/>
      <c r="N482" s="376"/>
      <c r="O482" s="376"/>
      <c r="P482" s="376"/>
      <c r="Q482" s="377"/>
      <c r="R482" s="372"/>
      <c r="S482" s="373"/>
      <c r="T482" s="380"/>
      <c r="U482" s="387"/>
      <c r="V482" s="388"/>
      <c r="W482" s="389"/>
      <c r="X482" s="348"/>
      <c r="Y482" s="349"/>
      <c r="Z482" s="349"/>
      <c r="AA482" s="349"/>
      <c r="AB482" s="349"/>
      <c r="AC482" s="350"/>
      <c r="AD482" s="98"/>
      <c r="AU482" s="346"/>
      <c r="AV482" s="346"/>
    </row>
    <row r="483" spans="3:48" ht="10.9" customHeight="1">
      <c r="C483" s="433">
        <v>6</v>
      </c>
      <c r="D483" s="436" t="s">
        <v>9</v>
      </c>
      <c r="E483" s="439">
        <v>12</v>
      </c>
      <c r="F483" s="439" t="s">
        <v>10</v>
      </c>
      <c r="G483" s="433" t="s">
        <v>21</v>
      </c>
      <c r="H483" s="439"/>
      <c r="I483" s="366"/>
      <c r="J483" s="367"/>
      <c r="K483" s="368"/>
      <c r="L483" s="447">
        <f>IF(OR(I483="○",I483="△"),IF(AU483="●",2+ROUNDDOWN(($K$246-100)/100,0)*2,0),0)</f>
        <v>0</v>
      </c>
      <c r="M483" s="448"/>
      <c r="N483" s="448"/>
      <c r="O483" s="448"/>
      <c r="P483" s="448"/>
      <c r="Q483" s="449"/>
      <c r="R483" s="366"/>
      <c r="S483" s="367"/>
      <c r="T483" s="378"/>
      <c r="U483" s="381">
        <f t="shared" ref="U483" si="202">IF(R483="①",$AL$195,IF(R483="②",$AL$226,0))</f>
        <v>0</v>
      </c>
      <c r="V483" s="382"/>
      <c r="W483" s="383"/>
      <c r="X483" s="348">
        <f t="shared" ref="X483" si="203">IF(I483="○",L483,ROUNDUP(L483*U483,1))</f>
        <v>0</v>
      </c>
      <c r="Y483" s="349"/>
      <c r="Z483" s="349"/>
      <c r="AA483" s="349"/>
      <c r="AB483" s="349"/>
      <c r="AC483" s="350"/>
      <c r="AD483" s="98"/>
      <c r="AU483" s="346" t="str">
        <f t="shared" ref="AU483" si="204">IF(OR(I483="×",AU487="×"),"×","●")</f>
        <v>●</v>
      </c>
      <c r="AV483" s="346">
        <f t="shared" ref="AV483" si="205">IF(AU483="●",IF(I483="定","-",I483),"-")</f>
        <v>0</v>
      </c>
    </row>
    <row r="484" spans="3:48" ht="10.9" customHeight="1">
      <c r="C484" s="434"/>
      <c r="D484" s="437"/>
      <c r="E484" s="440"/>
      <c r="F484" s="440"/>
      <c r="G484" s="434"/>
      <c r="H484" s="440"/>
      <c r="I484" s="369"/>
      <c r="J484" s="370"/>
      <c r="K484" s="371"/>
      <c r="L484" s="447"/>
      <c r="M484" s="448"/>
      <c r="N484" s="448"/>
      <c r="O484" s="448"/>
      <c r="P484" s="448"/>
      <c r="Q484" s="449"/>
      <c r="R484" s="369"/>
      <c r="S484" s="370"/>
      <c r="T484" s="379"/>
      <c r="U484" s="384"/>
      <c r="V484" s="385"/>
      <c r="W484" s="386"/>
      <c r="X484" s="348"/>
      <c r="Y484" s="349"/>
      <c r="Z484" s="349"/>
      <c r="AA484" s="349"/>
      <c r="AB484" s="349"/>
      <c r="AC484" s="350"/>
      <c r="AD484" s="98"/>
      <c r="AU484" s="346"/>
      <c r="AV484" s="346"/>
    </row>
    <row r="485" spans="3:48" ht="10.9" customHeight="1">
      <c r="C485" s="434"/>
      <c r="D485" s="437"/>
      <c r="E485" s="440"/>
      <c r="F485" s="440"/>
      <c r="G485" s="434"/>
      <c r="H485" s="440"/>
      <c r="I485" s="369"/>
      <c r="J485" s="370"/>
      <c r="K485" s="371"/>
      <c r="L485" s="447"/>
      <c r="M485" s="448"/>
      <c r="N485" s="448"/>
      <c r="O485" s="448"/>
      <c r="P485" s="448"/>
      <c r="Q485" s="449"/>
      <c r="R485" s="369"/>
      <c r="S485" s="370"/>
      <c r="T485" s="379"/>
      <c r="U485" s="384"/>
      <c r="V485" s="385"/>
      <c r="W485" s="386"/>
      <c r="X485" s="348"/>
      <c r="Y485" s="349"/>
      <c r="Z485" s="349"/>
      <c r="AA485" s="349"/>
      <c r="AB485" s="349"/>
      <c r="AC485" s="350"/>
      <c r="AD485" s="98"/>
      <c r="AU485" s="346"/>
      <c r="AV485" s="346"/>
    </row>
    <row r="486" spans="3:48" ht="10.9" customHeight="1">
      <c r="C486" s="444"/>
      <c r="D486" s="445"/>
      <c r="E486" s="446"/>
      <c r="F486" s="446"/>
      <c r="G486" s="444"/>
      <c r="H486" s="446"/>
      <c r="I486" s="372"/>
      <c r="J486" s="373"/>
      <c r="K486" s="374"/>
      <c r="L486" s="447"/>
      <c r="M486" s="448"/>
      <c r="N486" s="448"/>
      <c r="O486" s="448"/>
      <c r="P486" s="448"/>
      <c r="Q486" s="449"/>
      <c r="R486" s="372"/>
      <c r="S486" s="373"/>
      <c r="T486" s="380"/>
      <c r="U486" s="387"/>
      <c r="V486" s="388"/>
      <c r="W486" s="389"/>
      <c r="X486" s="348"/>
      <c r="Y486" s="349"/>
      <c r="Z486" s="349"/>
      <c r="AA486" s="349"/>
      <c r="AB486" s="349"/>
      <c r="AC486" s="350"/>
      <c r="AD486" s="98"/>
      <c r="AU486" s="346"/>
      <c r="AV486" s="346"/>
    </row>
    <row r="487" spans="3:48" ht="10.9" customHeight="1">
      <c r="C487" s="433">
        <v>6</v>
      </c>
      <c r="D487" s="436" t="s">
        <v>9</v>
      </c>
      <c r="E487" s="439">
        <v>13</v>
      </c>
      <c r="F487" s="439" t="s">
        <v>10</v>
      </c>
      <c r="G487" s="433" t="s">
        <v>22</v>
      </c>
      <c r="H487" s="439"/>
      <c r="I487" s="366"/>
      <c r="J487" s="367"/>
      <c r="K487" s="368"/>
      <c r="L487" s="447">
        <f>IF(OR(I487="○",I487="△"),IF(AU487="●",2+ROUNDDOWN(($K$246-100)/100,0)*2,0),0)</f>
        <v>0</v>
      </c>
      <c r="M487" s="448"/>
      <c r="N487" s="448"/>
      <c r="O487" s="448"/>
      <c r="P487" s="448"/>
      <c r="Q487" s="449"/>
      <c r="R487" s="366"/>
      <c r="S487" s="367"/>
      <c r="T487" s="378"/>
      <c r="U487" s="381">
        <f t="shared" ref="U487" si="206">IF(R487="①",$AL$195,IF(R487="②",$AL$226,0))</f>
        <v>0</v>
      </c>
      <c r="V487" s="382"/>
      <c r="W487" s="383"/>
      <c r="X487" s="348">
        <f t="shared" ref="X487" si="207">IF(I487="○",L487,ROUNDUP(L487*U487,1))</f>
        <v>0</v>
      </c>
      <c r="Y487" s="349"/>
      <c r="Z487" s="349"/>
      <c r="AA487" s="349"/>
      <c r="AB487" s="349"/>
      <c r="AC487" s="350"/>
      <c r="AD487" s="98"/>
      <c r="AU487" s="346" t="str">
        <f t="shared" ref="AU487" si="208">IF(OR(I487="×",AU491="×"),"×","●")</f>
        <v>●</v>
      </c>
      <c r="AV487" s="346">
        <f t="shared" ref="AV487" si="209">IF(AU487="●",IF(I487="定","-",I487),"-")</f>
        <v>0</v>
      </c>
    </row>
    <row r="488" spans="3:48" ht="10.9" customHeight="1">
      <c r="C488" s="434"/>
      <c r="D488" s="437"/>
      <c r="E488" s="440"/>
      <c r="F488" s="440"/>
      <c r="G488" s="434"/>
      <c r="H488" s="440"/>
      <c r="I488" s="369"/>
      <c r="J488" s="370"/>
      <c r="K488" s="371"/>
      <c r="L488" s="447"/>
      <c r="M488" s="448"/>
      <c r="N488" s="448"/>
      <c r="O488" s="448"/>
      <c r="P488" s="448"/>
      <c r="Q488" s="449"/>
      <c r="R488" s="369"/>
      <c r="S488" s="370"/>
      <c r="T488" s="379"/>
      <c r="U488" s="384"/>
      <c r="V488" s="385"/>
      <c r="W488" s="386"/>
      <c r="X488" s="348"/>
      <c r="Y488" s="349"/>
      <c r="Z488" s="349"/>
      <c r="AA488" s="349"/>
      <c r="AB488" s="349"/>
      <c r="AC488" s="350"/>
      <c r="AD488" s="98"/>
      <c r="AU488" s="346"/>
      <c r="AV488" s="346"/>
    </row>
    <row r="489" spans="3:48" ht="10.9" customHeight="1">
      <c r="C489" s="434"/>
      <c r="D489" s="437"/>
      <c r="E489" s="440"/>
      <c r="F489" s="440"/>
      <c r="G489" s="434"/>
      <c r="H489" s="440"/>
      <c r="I489" s="369"/>
      <c r="J489" s="370"/>
      <c r="K489" s="371"/>
      <c r="L489" s="447"/>
      <c r="M489" s="448"/>
      <c r="N489" s="448"/>
      <c r="O489" s="448"/>
      <c r="P489" s="448"/>
      <c r="Q489" s="449"/>
      <c r="R489" s="369"/>
      <c r="S489" s="370"/>
      <c r="T489" s="379"/>
      <c r="U489" s="384"/>
      <c r="V489" s="385"/>
      <c r="W489" s="386"/>
      <c r="X489" s="348"/>
      <c r="Y489" s="349"/>
      <c r="Z489" s="349"/>
      <c r="AA489" s="349"/>
      <c r="AB489" s="349"/>
      <c r="AC489" s="350"/>
      <c r="AD489" s="98"/>
      <c r="AU489" s="346"/>
      <c r="AV489" s="346"/>
    </row>
    <row r="490" spans="3:48" ht="10.9" customHeight="1">
      <c r="C490" s="444"/>
      <c r="D490" s="445"/>
      <c r="E490" s="446"/>
      <c r="F490" s="446"/>
      <c r="G490" s="444"/>
      <c r="H490" s="446"/>
      <c r="I490" s="372"/>
      <c r="J490" s="373"/>
      <c r="K490" s="374"/>
      <c r="L490" s="447"/>
      <c r="M490" s="448"/>
      <c r="N490" s="448"/>
      <c r="O490" s="448"/>
      <c r="P490" s="448"/>
      <c r="Q490" s="449"/>
      <c r="R490" s="372"/>
      <c r="S490" s="373"/>
      <c r="T490" s="380"/>
      <c r="U490" s="387"/>
      <c r="V490" s="388"/>
      <c r="W490" s="389"/>
      <c r="X490" s="348"/>
      <c r="Y490" s="349"/>
      <c r="Z490" s="349"/>
      <c r="AA490" s="349"/>
      <c r="AB490" s="349"/>
      <c r="AC490" s="350"/>
      <c r="AD490" s="98"/>
      <c r="AU490" s="346"/>
      <c r="AV490" s="346"/>
    </row>
    <row r="491" spans="3:48" ht="10.9" customHeight="1">
      <c r="C491" s="351">
        <v>6</v>
      </c>
      <c r="D491" s="354" t="s">
        <v>9</v>
      </c>
      <c r="E491" s="357">
        <v>14</v>
      </c>
      <c r="F491" s="357" t="s">
        <v>10</v>
      </c>
      <c r="G491" s="351" t="s">
        <v>23</v>
      </c>
      <c r="H491" s="357"/>
      <c r="I491" s="366"/>
      <c r="J491" s="367"/>
      <c r="K491" s="368"/>
      <c r="L491" s="375">
        <f t="shared" ref="L491" si="210">IF(AND(I491="△",AU491="●"),2+ROUNDDOWN(($K$246-100)/100,0)*2,0)</f>
        <v>0</v>
      </c>
      <c r="M491" s="376"/>
      <c r="N491" s="376"/>
      <c r="O491" s="376"/>
      <c r="P491" s="376"/>
      <c r="Q491" s="377"/>
      <c r="R491" s="366"/>
      <c r="S491" s="367"/>
      <c r="T491" s="378"/>
      <c r="U491" s="381">
        <f t="shared" ref="U491" si="211">IF(R491="①",$AL$195,IF(R491="②",$AL$226,0))</f>
        <v>0</v>
      </c>
      <c r="V491" s="382"/>
      <c r="W491" s="383"/>
      <c r="X491" s="348">
        <f t="shared" ref="X491" si="212">IF(I491="○",L491,ROUNDUP(L491*U491,1))</f>
        <v>0</v>
      </c>
      <c r="Y491" s="349"/>
      <c r="Z491" s="349"/>
      <c r="AA491" s="349"/>
      <c r="AB491" s="349"/>
      <c r="AC491" s="350"/>
      <c r="AD491" s="98"/>
      <c r="AU491" s="346" t="str">
        <f t="shared" ref="AU491" si="213">IF(OR(I491="×",AU495="×"),"×","●")</f>
        <v>●</v>
      </c>
      <c r="AV491" s="346">
        <f t="shared" ref="AV491" si="214">IF(AU491="●",IF(I491="定","-",I491),"-")</f>
        <v>0</v>
      </c>
    </row>
    <row r="492" spans="3:48" ht="10.9" customHeight="1">
      <c r="C492" s="442"/>
      <c r="D492" s="443"/>
      <c r="E492" s="358"/>
      <c r="F492" s="358"/>
      <c r="G492" s="442"/>
      <c r="H492" s="358"/>
      <c r="I492" s="369"/>
      <c r="J492" s="370"/>
      <c r="K492" s="371"/>
      <c r="L492" s="375"/>
      <c r="M492" s="376"/>
      <c r="N492" s="376"/>
      <c r="O492" s="376"/>
      <c r="P492" s="376"/>
      <c r="Q492" s="377"/>
      <c r="R492" s="369"/>
      <c r="S492" s="370"/>
      <c r="T492" s="379"/>
      <c r="U492" s="384"/>
      <c r="V492" s="385"/>
      <c r="W492" s="386"/>
      <c r="X492" s="348"/>
      <c r="Y492" s="349"/>
      <c r="Z492" s="349"/>
      <c r="AA492" s="349"/>
      <c r="AB492" s="349"/>
      <c r="AC492" s="350"/>
      <c r="AD492" s="98"/>
      <c r="AU492" s="346"/>
      <c r="AV492" s="346"/>
    </row>
    <row r="493" spans="3:48" ht="10.9" customHeight="1">
      <c r="C493" s="442"/>
      <c r="D493" s="443"/>
      <c r="E493" s="358"/>
      <c r="F493" s="358"/>
      <c r="G493" s="442"/>
      <c r="H493" s="358"/>
      <c r="I493" s="369"/>
      <c r="J493" s="370"/>
      <c r="K493" s="371"/>
      <c r="L493" s="375"/>
      <c r="M493" s="376"/>
      <c r="N493" s="376"/>
      <c r="O493" s="376"/>
      <c r="P493" s="376"/>
      <c r="Q493" s="377"/>
      <c r="R493" s="369"/>
      <c r="S493" s="370"/>
      <c r="T493" s="379"/>
      <c r="U493" s="384"/>
      <c r="V493" s="385"/>
      <c r="W493" s="386"/>
      <c r="X493" s="348"/>
      <c r="Y493" s="349"/>
      <c r="Z493" s="349"/>
      <c r="AA493" s="349"/>
      <c r="AB493" s="349"/>
      <c r="AC493" s="350"/>
      <c r="AD493" s="98"/>
      <c r="AU493" s="346"/>
      <c r="AV493" s="346"/>
    </row>
    <row r="494" spans="3:48" ht="10.9" customHeight="1">
      <c r="C494" s="353"/>
      <c r="D494" s="356"/>
      <c r="E494" s="359"/>
      <c r="F494" s="359"/>
      <c r="G494" s="353"/>
      <c r="H494" s="359"/>
      <c r="I494" s="372"/>
      <c r="J494" s="373"/>
      <c r="K494" s="374"/>
      <c r="L494" s="375"/>
      <c r="M494" s="376"/>
      <c r="N494" s="376"/>
      <c r="O494" s="376"/>
      <c r="P494" s="376"/>
      <c r="Q494" s="377"/>
      <c r="R494" s="372"/>
      <c r="S494" s="373"/>
      <c r="T494" s="380"/>
      <c r="U494" s="387"/>
      <c r="V494" s="388"/>
      <c r="W494" s="389"/>
      <c r="X494" s="348"/>
      <c r="Y494" s="349"/>
      <c r="Z494" s="349"/>
      <c r="AA494" s="349"/>
      <c r="AB494" s="349"/>
      <c r="AC494" s="350"/>
      <c r="AD494" s="98"/>
      <c r="AU494" s="346"/>
      <c r="AV494" s="346"/>
    </row>
    <row r="495" spans="3:48" ht="10.9" customHeight="1">
      <c r="C495" s="351">
        <v>6</v>
      </c>
      <c r="D495" s="354" t="s">
        <v>9</v>
      </c>
      <c r="E495" s="357">
        <v>15</v>
      </c>
      <c r="F495" s="357" t="s">
        <v>10</v>
      </c>
      <c r="G495" s="351" t="s">
        <v>24</v>
      </c>
      <c r="H495" s="357"/>
      <c r="I495" s="366"/>
      <c r="J495" s="367"/>
      <c r="K495" s="368"/>
      <c r="L495" s="375">
        <f t="shared" ref="L495" si="215">IF(AND(I495="△",AU495="●"),2+ROUNDDOWN(($K$246-100)/100,0)*2,0)</f>
        <v>0</v>
      </c>
      <c r="M495" s="376"/>
      <c r="N495" s="376"/>
      <c r="O495" s="376"/>
      <c r="P495" s="376"/>
      <c r="Q495" s="377"/>
      <c r="R495" s="366"/>
      <c r="S495" s="367"/>
      <c r="T495" s="378"/>
      <c r="U495" s="381">
        <f t="shared" ref="U495" si="216">IF(R495="①",$AL$195,IF(R495="②",$AL$226,0))</f>
        <v>0</v>
      </c>
      <c r="V495" s="382"/>
      <c r="W495" s="383"/>
      <c r="X495" s="348">
        <f t="shared" ref="X495" si="217">IF(I495="○",L495,ROUNDUP(L495*U495,1))</f>
        <v>0</v>
      </c>
      <c r="Y495" s="349"/>
      <c r="Z495" s="349"/>
      <c r="AA495" s="349"/>
      <c r="AB495" s="349"/>
      <c r="AC495" s="350"/>
      <c r="AD495" s="98"/>
      <c r="AU495" s="346" t="str">
        <f t="shared" ref="AU495" si="218">IF(OR(I495="×",AU499="×"),"×","●")</f>
        <v>●</v>
      </c>
      <c r="AV495" s="346">
        <f t="shared" ref="AV495" si="219">IF(AU495="●",IF(I495="定","-",I495),"-")</f>
        <v>0</v>
      </c>
    </row>
    <row r="496" spans="3:48" ht="10.9" customHeight="1">
      <c r="C496" s="442"/>
      <c r="D496" s="443"/>
      <c r="E496" s="358"/>
      <c r="F496" s="358"/>
      <c r="G496" s="442"/>
      <c r="H496" s="358"/>
      <c r="I496" s="369"/>
      <c r="J496" s="370"/>
      <c r="K496" s="371"/>
      <c r="L496" s="375"/>
      <c r="M496" s="376"/>
      <c r="N496" s="376"/>
      <c r="O496" s="376"/>
      <c r="P496" s="376"/>
      <c r="Q496" s="377"/>
      <c r="R496" s="369"/>
      <c r="S496" s="370"/>
      <c r="T496" s="379"/>
      <c r="U496" s="384"/>
      <c r="V496" s="385"/>
      <c r="W496" s="386"/>
      <c r="X496" s="348"/>
      <c r="Y496" s="349"/>
      <c r="Z496" s="349"/>
      <c r="AA496" s="349"/>
      <c r="AB496" s="349"/>
      <c r="AC496" s="350"/>
      <c r="AD496" s="98"/>
      <c r="AU496" s="346"/>
      <c r="AV496" s="346"/>
    </row>
    <row r="497" spans="3:48" ht="10.9" customHeight="1">
      <c r="C497" s="442"/>
      <c r="D497" s="443"/>
      <c r="E497" s="358"/>
      <c r="F497" s="358"/>
      <c r="G497" s="442"/>
      <c r="H497" s="358"/>
      <c r="I497" s="369"/>
      <c r="J497" s="370"/>
      <c r="K497" s="371"/>
      <c r="L497" s="375"/>
      <c r="M497" s="376"/>
      <c r="N497" s="376"/>
      <c r="O497" s="376"/>
      <c r="P497" s="376"/>
      <c r="Q497" s="377"/>
      <c r="R497" s="369"/>
      <c r="S497" s="370"/>
      <c r="T497" s="379"/>
      <c r="U497" s="384"/>
      <c r="V497" s="385"/>
      <c r="W497" s="386"/>
      <c r="X497" s="348"/>
      <c r="Y497" s="349"/>
      <c r="Z497" s="349"/>
      <c r="AA497" s="349"/>
      <c r="AB497" s="349"/>
      <c r="AC497" s="350"/>
      <c r="AD497" s="98"/>
      <c r="AU497" s="346"/>
      <c r="AV497" s="346"/>
    </row>
    <row r="498" spans="3:48" ht="10.9" customHeight="1">
      <c r="C498" s="353"/>
      <c r="D498" s="356"/>
      <c r="E498" s="359"/>
      <c r="F498" s="359"/>
      <c r="G498" s="353"/>
      <c r="H498" s="359"/>
      <c r="I498" s="372"/>
      <c r="J498" s="373"/>
      <c r="K498" s="374"/>
      <c r="L498" s="375"/>
      <c r="M498" s="376"/>
      <c r="N498" s="376"/>
      <c r="O498" s="376"/>
      <c r="P498" s="376"/>
      <c r="Q498" s="377"/>
      <c r="R498" s="372"/>
      <c r="S498" s="373"/>
      <c r="T498" s="380"/>
      <c r="U498" s="387"/>
      <c r="V498" s="388"/>
      <c r="W498" s="389"/>
      <c r="X498" s="348"/>
      <c r="Y498" s="349"/>
      <c r="Z498" s="349"/>
      <c r="AA498" s="349"/>
      <c r="AB498" s="349"/>
      <c r="AC498" s="350"/>
      <c r="AD498" s="98"/>
      <c r="AU498" s="346"/>
      <c r="AV498" s="346"/>
    </row>
    <row r="499" spans="3:48" ht="10.9" customHeight="1">
      <c r="C499" s="351">
        <v>6</v>
      </c>
      <c r="D499" s="354" t="s">
        <v>9</v>
      </c>
      <c r="E499" s="357">
        <v>16</v>
      </c>
      <c r="F499" s="357" t="s">
        <v>10</v>
      </c>
      <c r="G499" s="351" t="s">
        <v>25</v>
      </c>
      <c r="H499" s="357"/>
      <c r="I499" s="366"/>
      <c r="J499" s="367"/>
      <c r="K499" s="368"/>
      <c r="L499" s="375">
        <f t="shared" ref="L499" si="220">IF(AND(I499="△",AU499="●"),2+ROUNDDOWN(($K$246-100)/100,0)*2,0)</f>
        <v>0</v>
      </c>
      <c r="M499" s="376"/>
      <c r="N499" s="376"/>
      <c r="O499" s="376"/>
      <c r="P499" s="376"/>
      <c r="Q499" s="377"/>
      <c r="R499" s="366"/>
      <c r="S499" s="367"/>
      <c r="T499" s="378"/>
      <c r="U499" s="381">
        <f t="shared" ref="U499" si="221">IF(R499="①",$AL$195,IF(R499="②",$AL$226,0))</f>
        <v>0</v>
      </c>
      <c r="V499" s="382"/>
      <c r="W499" s="383"/>
      <c r="X499" s="348">
        <f t="shared" ref="X499" si="222">IF(I499="○",L499,ROUNDUP(L499*U499,1))</f>
        <v>0</v>
      </c>
      <c r="Y499" s="349"/>
      <c r="Z499" s="349"/>
      <c r="AA499" s="349"/>
      <c r="AB499" s="349"/>
      <c r="AC499" s="350"/>
      <c r="AD499" s="98"/>
      <c r="AU499" s="346" t="str">
        <f t="shared" ref="AU499" si="223">IF(OR(I499="×",AU503="×"),"×","●")</f>
        <v>●</v>
      </c>
      <c r="AV499" s="346">
        <f t="shared" ref="AV499" si="224">IF(AU499="●",IF(I499="定","-",I499),"-")</f>
        <v>0</v>
      </c>
    </row>
    <row r="500" spans="3:48" ht="10.9" customHeight="1">
      <c r="C500" s="442"/>
      <c r="D500" s="443"/>
      <c r="E500" s="358"/>
      <c r="F500" s="358"/>
      <c r="G500" s="442"/>
      <c r="H500" s="358"/>
      <c r="I500" s="369"/>
      <c r="J500" s="370"/>
      <c r="K500" s="371"/>
      <c r="L500" s="375"/>
      <c r="M500" s="376"/>
      <c r="N500" s="376"/>
      <c r="O500" s="376"/>
      <c r="P500" s="376"/>
      <c r="Q500" s="377"/>
      <c r="R500" s="369"/>
      <c r="S500" s="370"/>
      <c r="T500" s="379"/>
      <c r="U500" s="384"/>
      <c r="V500" s="385"/>
      <c r="W500" s="386"/>
      <c r="X500" s="348"/>
      <c r="Y500" s="349"/>
      <c r="Z500" s="349"/>
      <c r="AA500" s="349"/>
      <c r="AB500" s="349"/>
      <c r="AC500" s="350"/>
      <c r="AD500" s="98"/>
      <c r="AU500" s="346"/>
      <c r="AV500" s="346"/>
    </row>
    <row r="501" spans="3:48" ht="10.9" customHeight="1">
      <c r="C501" s="442"/>
      <c r="D501" s="443"/>
      <c r="E501" s="358"/>
      <c r="F501" s="358"/>
      <c r="G501" s="442"/>
      <c r="H501" s="358"/>
      <c r="I501" s="369"/>
      <c r="J501" s="370"/>
      <c r="K501" s="371"/>
      <c r="L501" s="375"/>
      <c r="M501" s="376"/>
      <c r="N501" s="376"/>
      <c r="O501" s="376"/>
      <c r="P501" s="376"/>
      <c r="Q501" s="377"/>
      <c r="R501" s="369"/>
      <c r="S501" s="370"/>
      <c r="T501" s="379"/>
      <c r="U501" s="384"/>
      <c r="V501" s="385"/>
      <c r="W501" s="386"/>
      <c r="X501" s="348"/>
      <c r="Y501" s="349"/>
      <c r="Z501" s="349"/>
      <c r="AA501" s="349"/>
      <c r="AB501" s="349"/>
      <c r="AC501" s="350"/>
      <c r="AD501" s="98"/>
      <c r="AU501" s="346"/>
      <c r="AV501" s="346"/>
    </row>
    <row r="502" spans="3:48" ht="10.9" customHeight="1">
      <c r="C502" s="353"/>
      <c r="D502" s="356"/>
      <c r="E502" s="359"/>
      <c r="F502" s="359"/>
      <c r="G502" s="353"/>
      <c r="H502" s="359"/>
      <c r="I502" s="372"/>
      <c r="J502" s="373"/>
      <c r="K502" s="374"/>
      <c r="L502" s="375"/>
      <c r="M502" s="376"/>
      <c r="N502" s="376"/>
      <c r="O502" s="376"/>
      <c r="P502" s="376"/>
      <c r="Q502" s="377"/>
      <c r="R502" s="372"/>
      <c r="S502" s="373"/>
      <c r="T502" s="380"/>
      <c r="U502" s="387"/>
      <c r="V502" s="388"/>
      <c r="W502" s="389"/>
      <c r="X502" s="348"/>
      <c r="Y502" s="349"/>
      <c r="Z502" s="349"/>
      <c r="AA502" s="349"/>
      <c r="AB502" s="349"/>
      <c r="AC502" s="350"/>
      <c r="AD502" s="98"/>
      <c r="AU502" s="346"/>
      <c r="AV502" s="346"/>
    </row>
    <row r="503" spans="3:48" ht="10.9" customHeight="1">
      <c r="C503" s="351">
        <v>6</v>
      </c>
      <c r="D503" s="354" t="s">
        <v>9</v>
      </c>
      <c r="E503" s="357">
        <v>17</v>
      </c>
      <c r="F503" s="357" t="s">
        <v>10</v>
      </c>
      <c r="G503" s="351" t="s">
        <v>19</v>
      </c>
      <c r="H503" s="357"/>
      <c r="I503" s="366"/>
      <c r="J503" s="367"/>
      <c r="K503" s="368"/>
      <c r="L503" s="375">
        <f t="shared" ref="L503" si="225">IF(AND(I503="△",AU503="●"),2+ROUNDDOWN(($K$246-100)/100,0)*2,0)</f>
        <v>0</v>
      </c>
      <c r="M503" s="376"/>
      <c r="N503" s="376"/>
      <c r="O503" s="376"/>
      <c r="P503" s="376"/>
      <c r="Q503" s="377"/>
      <c r="R503" s="366"/>
      <c r="S503" s="367"/>
      <c r="T503" s="378"/>
      <c r="U503" s="381">
        <f t="shared" ref="U503" si="226">IF(R503="①",$AL$195,IF(R503="②",$AL$226,0))</f>
        <v>0</v>
      </c>
      <c r="V503" s="382"/>
      <c r="W503" s="383"/>
      <c r="X503" s="348">
        <f t="shared" ref="X503" si="227">IF(I503="○",L503,ROUNDUP(L503*U503,1))</f>
        <v>0</v>
      </c>
      <c r="Y503" s="349"/>
      <c r="Z503" s="349"/>
      <c r="AA503" s="349"/>
      <c r="AB503" s="349"/>
      <c r="AC503" s="350"/>
      <c r="AD503" s="98"/>
      <c r="AU503" s="346" t="str">
        <f t="shared" ref="AU503" si="228">IF(OR(I503="×",AU507="×"),"×","●")</f>
        <v>●</v>
      </c>
      <c r="AV503" s="346">
        <f t="shared" ref="AV503" si="229">IF(AU503="●",IF(I503="定","-",I503),"-")</f>
        <v>0</v>
      </c>
    </row>
    <row r="504" spans="3:48" ht="10.9" customHeight="1">
      <c r="C504" s="442"/>
      <c r="D504" s="443"/>
      <c r="E504" s="358"/>
      <c r="F504" s="358"/>
      <c r="G504" s="442"/>
      <c r="H504" s="358"/>
      <c r="I504" s="369"/>
      <c r="J504" s="370"/>
      <c r="K504" s="371"/>
      <c r="L504" s="375"/>
      <c r="M504" s="376"/>
      <c r="N504" s="376"/>
      <c r="O504" s="376"/>
      <c r="P504" s="376"/>
      <c r="Q504" s="377"/>
      <c r="R504" s="369"/>
      <c r="S504" s="370"/>
      <c r="T504" s="379"/>
      <c r="U504" s="384"/>
      <c r="V504" s="385"/>
      <c r="W504" s="386"/>
      <c r="X504" s="348"/>
      <c r="Y504" s="349"/>
      <c r="Z504" s="349"/>
      <c r="AA504" s="349"/>
      <c r="AB504" s="349"/>
      <c r="AC504" s="350"/>
      <c r="AD504" s="98"/>
      <c r="AU504" s="346"/>
      <c r="AV504" s="346"/>
    </row>
    <row r="505" spans="3:48" ht="10.9" customHeight="1">
      <c r="C505" s="442"/>
      <c r="D505" s="443"/>
      <c r="E505" s="358"/>
      <c r="F505" s="358"/>
      <c r="G505" s="442"/>
      <c r="H505" s="358"/>
      <c r="I505" s="369"/>
      <c r="J505" s="370"/>
      <c r="K505" s="371"/>
      <c r="L505" s="375"/>
      <c r="M505" s="376"/>
      <c r="N505" s="376"/>
      <c r="O505" s="376"/>
      <c r="P505" s="376"/>
      <c r="Q505" s="377"/>
      <c r="R505" s="369"/>
      <c r="S505" s="370"/>
      <c r="T505" s="379"/>
      <c r="U505" s="384"/>
      <c r="V505" s="385"/>
      <c r="W505" s="386"/>
      <c r="X505" s="348"/>
      <c r="Y505" s="349"/>
      <c r="Z505" s="349"/>
      <c r="AA505" s="349"/>
      <c r="AB505" s="349"/>
      <c r="AC505" s="350"/>
      <c r="AD505" s="98"/>
      <c r="AU505" s="346"/>
      <c r="AV505" s="346"/>
    </row>
    <row r="506" spans="3:48" ht="10.9" customHeight="1">
      <c r="C506" s="353"/>
      <c r="D506" s="356"/>
      <c r="E506" s="359"/>
      <c r="F506" s="359"/>
      <c r="G506" s="353"/>
      <c r="H506" s="359"/>
      <c r="I506" s="372"/>
      <c r="J506" s="373"/>
      <c r="K506" s="374"/>
      <c r="L506" s="375"/>
      <c r="M506" s="376"/>
      <c r="N506" s="376"/>
      <c r="O506" s="376"/>
      <c r="P506" s="376"/>
      <c r="Q506" s="377"/>
      <c r="R506" s="372"/>
      <c r="S506" s="373"/>
      <c r="T506" s="380"/>
      <c r="U506" s="387"/>
      <c r="V506" s="388"/>
      <c r="W506" s="389"/>
      <c r="X506" s="348"/>
      <c r="Y506" s="349"/>
      <c r="Z506" s="349"/>
      <c r="AA506" s="349"/>
      <c r="AB506" s="349"/>
      <c r="AC506" s="350"/>
      <c r="AD506" s="98"/>
      <c r="AU506" s="346"/>
      <c r="AV506" s="346"/>
    </row>
    <row r="507" spans="3:48" ht="10.9" customHeight="1">
      <c r="C507" s="351">
        <v>6</v>
      </c>
      <c r="D507" s="354" t="s">
        <v>9</v>
      </c>
      <c r="E507" s="357">
        <v>18</v>
      </c>
      <c r="F507" s="357" t="s">
        <v>10</v>
      </c>
      <c r="G507" s="351" t="s">
        <v>20</v>
      </c>
      <c r="H507" s="357"/>
      <c r="I507" s="366"/>
      <c r="J507" s="367"/>
      <c r="K507" s="368"/>
      <c r="L507" s="375">
        <f t="shared" ref="L507" si="230">IF(AND(I507="△",AU507="●"),2+ROUNDDOWN(($K$246-100)/100,0)*2,0)</f>
        <v>0</v>
      </c>
      <c r="M507" s="376"/>
      <c r="N507" s="376"/>
      <c r="O507" s="376"/>
      <c r="P507" s="376"/>
      <c r="Q507" s="377"/>
      <c r="R507" s="366"/>
      <c r="S507" s="367"/>
      <c r="T507" s="378"/>
      <c r="U507" s="381">
        <f t="shared" ref="U507" si="231">IF(R507="①",$AL$195,IF(R507="②",$AL$226,0))</f>
        <v>0</v>
      </c>
      <c r="V507" s="382"/>
      <c r="W507" s="383"/>
      <c r="X507" s="348">
        <f t="shared" ref="X507" si="232">IF(I507="○",L507,ROUNDUP(L507*U507,1))</f>
        <v>0</v>
      </c>
      <c r="Y507" s="349"/>
      <c r="Z507" s="349"/>
      <c r="AA507" s="349"/>
      <c r="AB507" s="349"/>
      <c r="AC507" s="350"/>
      <c r="AD507" s="98"/>
      <c r="AU507" s="346" t="str">
        <f t="shared" ref="AU507" si="233">IF(OR(I507="×",AU511="×"),"×","●")</f>
        <v>●</v>
      </c>
      <c r="AV507" s="346">
        <f t="shared" ref="AV507" si="234">IF(AU507="●",IF(I507="定","-",I507),"-")</f>
        <v>0</v>
      </c>
    </row>
    <row r="508" spans="3:48" ht="10.9" customHeight="1">
      <c r="C508" s="442"/>
      <c r="D508" s="443"/>
      <c r="E508" s="358"/>
      <c r="F508" s="358"/>
      <c r="G508" s="442"/>
      <c r="H508" s="358"/>
      <c r="I508" s="369"/>
      <c r="J508" s="370"/>
      <c r="K508" s="371"/>
      <c r="L508" s="375"/>
      <c r="M508" s="376"/>
      <c r="N508" s="376"/>
      <c r="O508" s="376"/>
      <c r="P508" s="376"/>
      <c r="Q508" s="377"/>
      <c r="R508" s="369"/>
      <c r="S508" s="370"/>
      <c r="T508" s="379"/>
      <c r="U508" s="384"/>
      <c r="V508" s="385"/>
      <c r="W508" s="386"/>
      <c r="X508" s="348"/>
      <c r="Y508" s="349"/>
      <c r="Z508" s="349"/>
      <c r="AA508" s="349"/>
      <c r="AB508" s="349"/>
      <c r="AC508" s="350"/>
      <c r="AD508" s="98"/>
      <c r="AU508" s="346"/>
      <c r="AV508" s="346"/>
    </row>
    <row r="509" spans="3:48" ht="10.9" customHeight="1">
      <c r="C509" s="442"/>
      <c r="D509" s="443"/>
      <c r="E509" s="358"/>
      <c r="F509" s="358"/>
      <c r="G509" s="442"/>
      <c r="H509" s="358"/>
      <c r="I509" s="369"/>
      <c r="J509" s="370"/>
      <c r="K509" s="371"/>
      <c r="L509" s="375"/>
      <c r="M509" s="376"/>
      <c r="N509" s="376"/>
      <c r="O509" s="376"/>
      <c r="P509" s="376"/>
      <c r="Q509" s="377"/>
      <c r="R509" s="369"/>
      <c r="S509" s="370"/>
      <c r="T509" s="379"/>
      <c r="U509" s="384"/>
      <c r="V509" s="385"/>
      <c r="W509" s="386"/>
      <c r="X509" s="348"/>
      <c r="Y509" s="349"/>
      <c r="Z509" s="349"/>
      <c r="AA509" s="349"/>
      <c r="AB509" s="349"/>
      <c r="AC509" s="350"/>
      <c r="AD509" s="98"/>
      <c r="AU509" s="346"/>
      <c r="AV509" s="346"/>
    </row>
    <row r="510" spans="3:48" ht="10.9" customHeight="1">
      <c r="C510" s="353"/>
      <c r="D510" s="356"/>
      <c r="E510" s="359"/>
      <c r="F510" s="359"/>
      <c r="G510" s="353"/>
      <c r="H510" s="359"/>
      <c r="I510" s="372"/>
      <c r="J510" s="373"/>
      <c r="K510" s="374"/>
      <c r="L510" s="375"/>
      <c r="M510" s="376"/>
      <c r="N510" s="376"/>
      <c r="O510" s="376"/>
      <c r="P510" s="376"/>
      <c r="Q510" s="377"/>
      <c r="R510" s="372"/>
      <c r="S510" s="373"/>
      <c r="T510" s="380"/>
      <c r="U510" s="387"/>
      <c r="V510" s="388"/>
      <c r="W510" s="389"/>
      <c r="X510" s="348"/>
      <c r="Y510" s="349"/>
      <c r="Z510" s="349"/>
      <c r="AA510" s="349"/>
      <c r="AB510" s="349"/>
      <c r="AC510" s="350"/>
      <c r="AD510" s="98"/>
      <c r="AU510" s="346"/>
      <c r="AV510" s="346"/>
    </row>
    <row r="511" spans="3:48" ht="10.9" customHeight="1">
      <c r="C511" s="433">
        <v>6</v>
      </c>
      <c r="D511" s="436" t="s">
        <v>9</v>
      </c>
      <c r="E511" s="439">
        <v>19</v>
      </c>
      <c r="F511" s="439" t="s">
        <v>10</v>
      </c>
      <c r="G511" s="433" t="s">
        <v>21</v>
      </c>
      <c r="H511" s="439"/>
      <c r="I511" s="366"/>
      <c r="J511" s="367"/>
      <c r="K511" s="368"/>
      <c r="L511" s="375">
        <f>IF(OR(I511="○",I511="△"),IF(AU511="●",2+ROUNDDOWN(($K$246-100)/100,0)*2,0),0)</f>
        <v>0</v>
      </c>
      <c r="M511" s="376"/>
      <c r="N511" s="376"/>
      <c r="O511" s="376"/>
      <c r="P511" s="376"/>
      <c r="Q511" s="377"/>
      <c r="R511" s="366"/>
      <c r="S511" s="367"/>
      <c r="T511" s="378"/>
      <c r="U511" s="381">
        <f t="shared" ref="U511" si="235">IF(R511="①",$AL$195,IF(R511="②",$AL$226,0))</f>
        <v>0</v>
      </c>
      <c r="V511" s="382"/>
      <c r="W511" s="383"/>
      <c r="X511" s="348">
        <f t="shared" ref="X511" si="236">IF(I511="○",L511,ROUNDUP(L511*U511,1))</f>
        <v>0</v>
      </c>
      <c r="Y511" s="349"/>
      <c r="Z511" s="349"/>
      <c r="AA511" s="349"/>
      <c r="AB511" s="349"/>
      <c r="AC511" s="350"/>
      <c r="AD511" s="98"/>
      <c r="AU511" s="346" t="str">
        <f>IF(OR(I511="×",AU515="×"),"×","●")</f>
        <v>●</v>
      </c>
      <c r="AV511" s="346">
        <f t="shared" ref="AV511" si="237">IF(AU511="●",IF(I511="定","-",I511),"-")</f>
        <v>0</v>
      </c>
    </row>
    <row r="512" spans="3:48" ht="10.9" customHeight="1">
      <c r="C512" s="434"/>
      <c r="D512" s="437"/>
      <c r="E512" s="440"/>
      <c r="F512" s="440"/>
      <c r="G512" s="434"/>
      <c r="H512" s="440"/>
      <c r="I512" s="369"/>
      <c r="J512" s="370"/>
      <c r="K512" s="371"/>
      <c r="L512" s="375"/>
      <c r="M512" s="376"/>
      <c r="N512" s="376"/>
      <c r="O512" s="376"/>
      <c r="P512" s="376"/>
      <c r="Q512" s="377"/>
      <c r="R512" s="369"/>
      <c r="S512" s="370"/>
      <c r="T512" s="379"/>
      <c r="U512" s="384"/>
      <c r="V512" s="385"/>
      <c r="W512" s="386"/>
      <c r="X512" s="348"/>
      <c r="Y512" s="349"/>
      <c r="Z512" s="349"/>
      <c r="AA512" s="349"/>
      <c r="AB512" s="349"/>
      <c r="AC512" s="350"/>
      <c r="AD512" s="98"/>
      <c r="AU512" s="346"/>
      <c r="AV512" s="346"/>
    </row>
    <row r="513" spans="3:48" ht="10.9" customHeight="1">
      <c r="C513" s="434"/>
      <c r="D513" s="437"/>
      <c r="E513" s="440"/>
      <c r="F513" s="440"/>
      <c r="G513" s="434"/>
      <c r="H513" s="440"/>
      <c r="I513" s="369"/>
      <c r="J513" s="370"/>
      <c r="K513" s="371"/>
      <c r="L513" s="375"/>
      <c r="M513" s="376"/>
      <c r="N513" s="376"/>
      <c r="O513" s="376"/>
      <c r="P513" s="376"/>
      <c r="Q513" s="377"/>
      <c r="R513" s="369"/>
      <c r="S513" s="370"/>
      <c r="T513" s="379"/>
      <c r="U513" s="384"/>
      <c r="V513" s="385"/>
      <c r="W513" s="386"/>
      <c r="X513" s="348"/>
      <c r="Y513" s="349"/>
      <c r="Z513" s="349"/>
      <c r="AA513" s="349"/>
      <c r="AB513" s="349"/>
      <c r="AC513" s="350"/>
      <c r="AD513" s="98"/>
      <c r="AU513" s="346"/>
      <c r="AV513" s="346"/>
    </row>
    <row r="514" spans="3:48" ht="10.9" customHeight="1">
      <c r="C514" s="444"/>
      <c r="D514" s="445"/>
      <c r="E514" s="446"/>
      <c r="F514" s="446"/>
      <c r="G514" s="444"/>
      <c r="H514" s="446"/>
      <c r="I514" s="372"/>
      <c r="J514" s="373"/>
      <c r="K514" s="374"/>
      <c r="L514" s="375"/>
      <c r="M514" s="376"/>
      <c r="N514" s="376"/>
      <c r="O514" s="376"/>
      <c r="P514" s="376"/>
      <c r="Q514" s="377"/>
      <c r="R514" s="372"/>
      <c r="S514" s="373"/>
      <c r="T514" s="380"/>
      <c r="U514" s="387"/>
      <c r="V514" s="388"/>
      <c r="W514" s="389"/>
      <c r="X514" s="348"/>
      <c r="Y514" s="349"/>
      <c r="Z514" s="349"/>
      <c r="AA514" s="349"/>
      <c r="AB514" s="349"/>
      <c r="AC514" s="350"/>
      <c r="AD514" s="98"/>
      <c r="AU514" s="346"/>
      <c r="AV514" s="346"/>
    </row>
    <row r="515" spans="3:48" ht="10.9" customHeight="1">
      <c r="C515" s="433">
        <v>6</v>
      </c>
      <c r="D515" s="436" t="s">
        <v>9</v>
      </c>
      <c r="E515" s="439">
        <v>20</v>
      </c>
      <c r="F515" s="439" t="s">
        <v>10</v>
      </c>
      <c r="G515" s="433" t="s">
        <v>22</v>
      </c>
      <c r="H515" s="439"/>
      <c r="I515" s="366"/>
      <c r="J515" s="367"/>
      <c r="K515" s="368"/>
      <c r="L515" s="375">
        <f>IF(OR(I515="○",I515="△"),IF(AU515="●",2+ROUNDDOWN(($K$246-100)/100,0)*2,0),0)</f>
        <v>0</v>
      </c>
      <c r="M515" s="376"/>
      <c r="N515" s="376"/>
      <c r="O515" s="376"/>
      <c r="P515" s="376"/>
      <c r="Q515" s="377"/>
      <c r="R515" s="366"/>
      <c r="S515" s="367"/>
      <c r="T515" s="378"/>
      <c r="U515" s="381">
        <f t="shared" ref="U515" si="238">IF(R515="①",$AL$195,IF(R515="②",$AL$226,0))</f>
        <v>0</v>
      </c>
      <c r="V515" s="382"/>
      <c r="W515" s="383"/>
      <c r="X515" s="348">
        <f t="shared" ref="X515" si="239">IF(I515="○",L515,ROUNDUP(L515*U515,1))</f>
        <v>0</v>
      </c>
      <c r="Y515" s="349"/>
      <c r="Z515" s="349"/>
      <c r="AA515" s="349"/>
      <c r="AB515" s="349"/>
      <c r="AC515" s="350"/>
      <c r="AD515" s="98"/>
      <c r="AU515" s="346" t="str">
        <f>IF(I515="×","×","●")</f>
        <v>●</v>
      </c>
      <c r="AV515" s="346">
        <f t="shared" ref="AV515" si="240">IF(AU515="●",IF(I515="定","-",I515),"-")</f>
        <v>0</v>
      </c>
    </row>
    <row r="516" spans="3:48" ht="10.9" customHeight="1">
      <c r="C516" s="434"/>
      <c r="D516" s="437"/>
      <c r="E516" s="440"/>
      <c r="F516" s="440"/>
      <c r="G516" s="434"/>
      <c r="H516" s="440"/>
      <c r="I516" s="369"/>
      <c r="J516" s="370"/>
      <c r="K516" s="371"/>
      <c r="L516" s="375"/>
      <c r="M516" s="376"/>
      <c r="N516" s="376"/>
      <c r="O516" s="376"/>
      <c r="P516" s="376"/>
      <c r="Q516" s="377"/>
      <c r="R516" s="369"/>
      <c r="S516" s="370"/>
      <c r="T516" s="379"/>
      <c r="U516" s="384"/>
      <c r="V516" s="385"/>
      <c r="W516" s="386"/>
      <c r="X516" s="348"/>
      <c r="Y516" s="349"/>
      <c r="Z516" s="349"/>
      <c r="AA516" s="349"/>
      <c r="AB516" s="349"/>
      <c r="AC516" s="350"/>
      <c r="AD516" s="98"/>
      <c r="AU516" s="346"/>
      <c r="AV516" s="346"/>
    </row>
    <row r="517" spans="3:48" ht="10.9" customHeight="1">
      <c r="C517" s="434"/>
      <c r="D517" s="437"/>
      <c r="E517" s="440"/>
      <c r="F517" s="440"/>
      <c r="G517" s="434"/>
      <c r="H517" s="440"/>
      <c r="I517" s="369"/>
      <c r="J517" s="370"/>
      <c r="K517" s="371"/>
      <c r="L517" s="375"/>
      <c r="M517" s="376"/>
      <c r="N517" s="376"/>
      <c r="O517" s="376"/>
      <c r="P517" s="376"/>
      <c r="Q517" s="377"/>
      <c r="R517" s="369"/>
      <c r="S517" s="370"/>
      <c r="T517" s="379"/>
      <c r="U517" s="384"/>
      <c r="V517" s="385"/>
      <c r="W517" s="386"/>
      <c r="X517" s="348"/>
      <c r="Y517" s="349"/>
      <c r="Z517" s="349"/>
      <c r="AA517" s="349"/>
      <c r="AB517" s="349"/>
      <c r="AC517" s="350"/>
      <c r="AD517" s="98"/>
      <c r="AU517" s="346"/>
      <c r="AV517" s="346"/>
    </row>
    <row r="518" spans="3:48" ht="10.9" customHeight="1" thickBot="1">
      <c r="C518" s="435"/>
      <c r="D518" s="438"/>
      <c r="E518" s="441"/>
      <c r="F518" s="441"/>
      <c r="G518" s="435"/>
      <c r="H518" s="441"/>
      <c r="I518" s="409"/>
      <c r="J518" s="410"/>
      <c r="K518" s="411"/>
      <c r="L518" s="415"/>
      <c r="M518" s="416"/>
      <c r="N518" s="416"/>
      <c r="O518" s="416"/>
      <c r="P518" s="416"/>
      <c r="Q518" s="417"/>
      <c r="R518" s="409"/>
      <c r="S518" s="410"/>
      <c r="T518" s="419"/>
      <c r="U518" s="423"/>
      <c r="V518" s="424"/>
      <c r="W518" s="425"/>
      <c r="X518" s="393"/>
      <c r="Y518" s="394"/>
      <c r="Z518" s="394"/>
      <c r="AA518" s="394"/>
      <c r="AB518" s="394"/>
      <c r="AC518" s="395"/>
      <c r="AD518" s="98"/>
      <c r="AU518" s="347"/>
      <c r="AV518" s="347"/>
    </row>
    <row r="519" spans="3:48" ht="10.9" customHeight="1" thickTop="1">
      <c r="C519" s="352">
        <v>6</v>
      </c>
      <c r="D519" s="355" t="s">
        <v>9</v>
      </c>
      <c r="E519" s="358">
        <v>21</v>
      </c>
      <c r="F519" s="361" t="s">
        <v>10</v>
      </c>
      <c r="G519" s="352" t="s">
        <v>23</v>
      </c>
      <c r="H519" s="364"/>
      <c r="I519" s="369"/>
      <c r="J519" s="370"/>
      <c r="K519" s="371"/>
      <c r="L519" s="430">
        <f t="shared" ref="L519" si="241">IF(AND(I519="△",AU519="●"),2+ROUNDDOWN(($K$246-100)/100,0)*2,0)</f>
        <v>0</v>
      </c>
      <c r="M519" s="431"/>
      <c r="N519" s="431"/>
      <c r="O519" s="431"/>
      <c r="P519" s="431"/>
      <c r="Q519" s="432"/>
      <c r="R519" s="369"/>
      <c r="S519" s="370"/>
      <c r="T519" s="379"/>
      <c r="U519" s="384">
        <f>IF(R519="①",$AL$198,IF(R519="②",$AL$229,0))</f>
        <v>0</v>
      </c>
      <c r="V519" s="385"/>
      <c r="W519" s="386"/>
      <c r="X519" s="390">
        <f t="shared" ref="X519" si="242">IF(I519="○",L519,ROUNDUP(L519*U519,1))</f>
        <v>0</v>
      </c>
      <c r="Y519" s="391"/>
      <c r="Z519" s="391"/>
      <c r="AA519" s="391"/>
      <c r="AB519" s="391"/>
      <c r="AC519" s="392"/>
      <c r="AD519" s="98"/>
      <c r="AU519" s="346" t="str">
        <f t="shared" ref="AU519" si="243">IF(OR(I519="×",AU523="×"),"×","●")</f>
        <v>●</v>
      </c>
      <c r="AV519" s="346">
        <f t="shared" ref="AV519" si="244">IF(AU519="●",IF(I519="定","-",I519),"-")</f>
        <v>0</v>
      </c>
    </row>
    <row r="520" spans="3:48" ht="10.9" customHeight="1">
      <c r="C520" s="352"/>
      <c r="D520" s="355"/>
      <c r="E520" s="358"/>
      <c r="F520" s="361"/>
      <c r="G520" s="352"/>
      <c r="H520" s="364"/>
      <c r="I520" s="369"/>
      <c r="J520" s="370"/>
      <c r="K520" s="371"/>
      <c r="L520" s="375"/>
      <c r="M520" s="376"/>
      <c r="N520" s="376"/>
      <c r="O520" s="376"/>
      <c r="P520" s="376"/>
      <c r="Q520" s="377"/>
      <c r="R520" s="369"/>
      <c r="S520" s="370"/>
      <c r="T520" s="379"/>
      <c r="U520" s="384"/>
      <c r="V520" s="385"/>
      <c r="W520" s="386"/>
      <c r="X520" s="348"/>
      <c r="Y520" s="349"/>
      <c r="Z520" s="349"/>
      <c r="AA520" s="349"/>
      <c r="AB520" s="349"/>
      <c r="AC520" s="350"/>
      <c r="AD520" s="98"/>
      <c r="AU520" s="346"/>
      <c r="AV520" s="346"/>
    </row>
    <row r="521" spans="3:48" ht="10.9" customHeight="1">
      <c r="C521" s="352"/>
      <c r="D521" s="355"/>
      <c r="E521" s="358"/>
      <c r="F521" s="361"/>
      <c r="G521" s="352"/>
      <c r="H521" s="364"/>
      <c r="I521" s="369"/>
      <c r="J521" s="370"/>
      <c r="K521" s="371"/>
      <c r="L521" s="375"/>
      <c r="M521" s="376"/>
      <c r="N521" s="376"/>
      <c r="O521" s="376"/>
      <c r="P521" s="376"/>
      <c r="Q521" s="377"/>
      <c r="R521" s="369"/>
      <c r="S521" s="370"/>
      <c r="T521" s="379"/>
      <c r="U521" s="384"/>
      <c r="V521" s="385"/>
      <c r="W521" s="386"/>
      <c r="X521" s="348"/>
      <c r="Y521" s="349"/>
      <c r="Z521" s="349"/>
      <c r="AA521" s="349"/>
      <c r="AB521" s="349"/>
      <c r="AC521" s="350"/>
      <c r="AD521" s="98"/>
      <c r="AU521" s="346"/>
      <c r="AV521" s="346"/>
    </row>
    <row r="522" spans="3:48" ht="10.9" customHeight="1">
      <c r="C522" s="353"/>
      <c r="D522" s="356"/>
      <c r="E522" s="359"/>
      <c r="F522" s="362"/>
      <c r="G522" s="353"/>
      <c r="H522" s="365"/>
      <c r="I522" s="372"/>
      <c r="J522" s="373"/>
      <c r="K522" s="374"/>
      <c r="L522" s="375"/>
      <c r="M522" s="376"/>
      <c r="N522" s="376"/>
      <c r="O522" s="376"/>
      <c r="P522" s="376"/>
      <c r="Q522" s="377"/>
      <c r="R522" s="372"/>
      <c r="S522" s="373"/>
      <c r="T522" s="380"/>
      <c r="U522" s="387"/>
      <c r="V522" s="388"/>
      <c r="W522" s="389"/>
      <c r="X522" s="348"/>
      <c r="Y522" s="349"/>
      <c r="Z522" s="349"/>
      <c r="AA522" s="349"/>
      <c r="AB522" s="349"/>
      <c r="AC522" s="350"/>
      <c r="AD522" s="98"/>
      <c r="AU522" s="346"/>
      <c r="AV522" s="346"/>
    </row>
    <row r="523" spans="3:48" ht="10.9" customHeight="1">
      <c r="C523" s="351">
        <v>6</v>
      </c>
      <c r="D523" s="354" t="s">
        <v>9</v>
      </c>
      <c r="E523" s="357">
        <v>22</v>
      </c>
      <c r="F523" s="360" t="s">
        <v>10</v>
      </c>
      <c r="G523" s="351" t="s">
        <v>24</v>
      </c>
      <c r="H523" s="363"/>
      <c r="I523" s="366"/>
      <c r="J523" s="367"/>
      <c r="K523" s="368"/>
      <c r="L523" s="375">
        <f t="shared" ref="L523" si="245">IF(AND(I523="△",AU523="●"),2+ROUNDDOWN(($K$246-100)/100,0)*2,0)</f>
        <v>0</v>
      </c>
      <c r="M523" s="376"/>
      <c r="N523" s="376"/>
      <c r="O523" s="376"/>
      <c r="P523" s="376"/>
      <c r="Q523" s="377"/>
      <c r="R523" s="366"/>
      <c r="S523" s="367"/>
      <c r="T523" s="378"/>
      <c r="U523" s="381">
        <f t="shared" ref="U523" si="246">IF(R523="①",$AL$198,IF(R523="②",$AL$229,0))</f>
        <v>0</v>
      </c>
      <c r="V523" s="382"/>
      <c r="W523" s="383"/>
      <c r="X523" s="348">
        <f t="shared" ref="X523" si="247">IF(I523="○",L523,ROUNDUP(L523*U523,1))</f>
        <v>0</v>
      </c>
      <c r="Y523" s="349"/>
      <c r="Z523" s="349"/>
      <c r="AA523" s="349"/>
      <c r="AB523" s="349"/>
      <c r="AC523" s="350"/>
      <c r="AD523" s="98"/>
      <c r="AU523" s="346" t="str">
        <f t="shared" ref="AU523" si="248">IF(OR(I523="×",AU527="×"),"×","●")</f>
        <v>●</v>
      </c>
      <c r="AV523" s="346">
        <f t="shared" ref="AV523" si="249">IF(AU523="●",IF(I523="定","-",I523),"-")</f>
        <v>0</v>
      </c>
    </row>
    <row r="524" spans="3:48" ht="10.9" customHeight="1">
      <c r="C524" s="352"/>
      <c r="D524" s="355"/>
      <c r="E524" s="358"/>
      <c r="F524" s="361"/>
      <c r="G524" s="352"/>
      <c r="H524" s="364"/>
      <c r="I524" s="369"/>
      <c r="J524" s="370"/>
      <c r="K524" s="371"/>
      <c r="L524" s="375"/>
      <c r="M524" s="376"/>
      <c r="N524" s="376"/>
      <c r="O524" s="376"/>
      <c r="P524" s="376"/>
      <c r="Q524" s="377"/>
      <c r="R524" s="369"/>
      <c r="S524" s="370"/>
      <c r="T524" s="379"/>
      <c r="U524" s="384"/>
      <c r="V524" s="385"/>
      <c r="W524" s="386"/>
      <c r="X524" s="348"/>
      <c r="Y524" s="349"/>
      <c r="Z524" s="349"/>
      <c r="AA524" s="349"/>
      <c r="AB524" s="349"/>
      <c r="AC524" s="350"/>
      <c r="AD524" s="98"/>
      <c r="AU524" s="346"/>
      <c r="AV524" s="346"/>
    </row>
    <row r="525" spans="3:48" ht="10.9" customHeight="1">
      <c r="C525" s="352"/>
      <c r="D525" s="355"/>
      <c r="E525" s="358"/>
      <c r="F525" s="361"/>
      <c r="G525" s="352"/>
      <c r="H525" s="364"/>
      <c r="I525" s="369"/>
      <c r="J525" s="370"/>
      <c r="K525" s="371"/>
      <c r="L525" s="375"/>
      <c r="M525" s="376"/>
      <c r="N525" s="376"/>
      <c r="O525" s="376"/>
      <c r="P525" s="376"/>
      <c r="Q525" s="377"/>
      <c r="R525" s="369"/>
      <c r="S525" s="370"/>
      <c r="T525" s="379"/>
      <c r="U525" s="384"/>
      <c r="V525" s="385"/>
      <c r="W525" s="386"/>
      <c r="X525" s="348"/>
      <c r="Y525" s="349"/>
      <c r="Z525" s="349"/>
      <c r="AA525" s="349"/>
      <c r="AB525" s="349"/>
      <c r="AC525" s="350"/>
      <c r="AD525" s="98"/>
      <c r="AU525" s="346"/>
      <c r="AV525" s="346"/>
    </row>
    <row r="526" spans="3:48" ht="10.9" customHeight="1">
      <c r="C526" s="353"/>
      <c r="D526" s="356"/>
      <c r="E526" s="359"/>
      <c r="F526" s="362"/>
      <c r="G526" s="353"/>
      <c r="H526" s="365"/>
      <c r="I526" s="372"/>
      <c r="J526" s="373"/>
      <c r="K526" s="374"/>
      <c r="L526" s="375"/>
      <c r="M526" s="376"/>
      <c r="N526" s="376"/>
      <c r="O526" s="376"/>
      <c r="P526" s="376"/>
      <c r="Q526" s="377"/>
      <c r="R526" s="372"/>
      <c r="S526" s="373"/>
      <c r="T526" s="380"/>
      <c r="U526" s="387"/>
      <c r="V526" s="388"/>
      <c r="W526" s="389"/>
      <c r="X526" s="348"/>
      <c r="Y526" s="349"/>
      <c r="Z526" s="349"/>
      <c r="AA526" s="349"/>
      <c r="AB526" s="349"/>
      <c r="AC526" s="350"/>
      <c r="AD526" s="98"/>
      <c r="AU526" s="346"/>
      <c r="AV526" s="346"/>
    </row>
    <row r="527" spans="3:48" ht="10.9" customHeight="1">
      <c r="C527" s="351">
        <v>6</v>
      </c>
      <c r="D527" s="354" t="s">
        <v>9</v>
      </c>
      <c r="E527" s="357">
        <v>23</v>
      </c>
      <c r="F527" s="360" t="s">
        <v>10</v>
      </c>
      <c r="G527" s="351" t="s">
        <v>25</v>
      </c>
      <c r="H527" s="363"/>
      <c r="I527" s="366"/>
      <c r="J527" s="367"/>
      <c r="K527" s="368"/>
      <c r="L527" s="375">
        <f t="shared" ref="L527" si="250">IF(AND(I527="△",AU527="●"),2+ROUNDDOWN(($K$246-100)/100,0)*2,0)</f>
        <v>0</v>
      </c>
      <c r="M527" s="376"/>
      <c r="N527" s="376"/>
      <c r="O527" s="376"/>
      <c r="P527" s="376"/>
      <c r="Q527" s="377"/>
      <c r="R527" s="366"/>
      <c r="S527" s="367"/>
      <c r="T527" s="378"/>
      <c r="U527" s="381">
        <f t="shared" ref="U527" si="251">IF(R527="①",$AL$198,IF(R527="②",$AL$229,0))</f>
        <v>0</v>
      </c>
      <c r="V527" s="382"/>
      <c r="W527" s="383"/>
      <c r="X527" s="348">
        <f t="shared" ref="X527" si="252">IF(I527="○",L527,ROUNDUP(L527*U527,1))</f>
        <v>0</v>
      </c>
      <c r="Y527" s="349"/>
      <c r="Z527" s="349"/>
      <c r="AA527" s="349"/>
      <c r="AB527" s="349"/>
      <c r="AC527" s="350"/>
      <c r="AD527" s="98"/>
      <c r="AU527" s="346" t="str">
        <f t="shared" ref="AU527" si="253">IF(OR(I527="×",AU531="×"),"×","●")</f>
        <v>●</v>
      </c>
      <c r="AV527" s="346">
        <f t="shared" ref="AV527" si="254">IF(AU527="●",IF(I527="定","-",I527),"-")</f>
        <v>0</v>
      </c>
    </row>
    <row r="528" spans="3:48" ht="10.9" customHeight="1">
      <c r="C528" s="352"/>
      <c r="D528" s="355"/>
      <c r="E528" s="358"/>
      <c r="F528" s="361"/>
      <c r="G528" s="352"/>
      <c r="H528" s="364"/>
      <c r="I528" s="369"/>
      <c r="J528" s="370"/>
      <c r="K528" s="371"/>
      <c r="L528" s="375"/>
      <c r="M528" s="376"/>
      <c r="N528" s="376"/>
      <c r="O528" s="376"/>
      <c r="P528" s="376"/>
      <c r="Q528" s="377"/>
      <c r="R528" s="369"/>
      <c r="S528" s="370"/>
      <c r="T528" s="379"/>
      <c r="U528" s="384"/>
      <c r="V528" s="385"/>
      <c r="W528" s="386"/>
      <c r="X528" s="348"/>
      <c r="Y528" s="349"/>
      <c r="Z528" s="349"/>
      <c r="AA528" s="349"/>
      <c r="AB528" s="349"/>
      <c r="AC528" s="350"/>
      <c r="AD528" s="98"/>
      <c r="AU528" s="346"/>
      <c r="AV528" s="346"/>
    </row>
    <row r="529" spans="3:48" ht="10.9" customHeight="1">
      <c r="C529" s="352"/>
      <c r="D529" s="355"/>
      <c r="E529" s="358"/>
      <c r="F529" s="361"/>
      <c r="G529" s="352"/>
      <c r="H529" s="364"/>
      <c r="I529" s="369"/>
      <c r="J529" s="370"/>
      <c r="K529" s="371"/>
      <c r="L529" s="375"/>
      <c r="M529" s="376"/>
      <c r="N529" s="376"/>
      <c r="O529" s="376"/>
      <c r="P529" s="376"/>
      <c r="Q529" s="377"/>
      <c r="R529" s="369"/>
      <c r="S529" s="370"/>
      <c r="T529" s="379"/>
      <c r="U529" s="384"/>
      <c r="V529" s="385"/>
      <c r="W529" s="386"/>
      <c r="X529" s="348"/>
      <c r="Y529" s="349"/>
      <c r="Z529" s="349"/>
      <c r="AA529" s="349"/>
      <c r="AB529" s="349"/>
      <c r="AC529" s="350"/>
      <c r="AD529" s="98"/>
      <c r="AU529" s="346"/>
      <c r="AV529" s="346"/>
    </row>
    <row r="530" spans="3:48" ht="10.9" customHeight="1">
      <c r="C530" s="353"/>
      <c r="D530" s="356"/>
      <c r="E530" s="359"/>
      <c r="F530" s="362"/>
      <c r="G530" s="353"/>
      <c r="H530" s="365"/>
      <c r="I530" s="372"/>
      <c r="J530" s="373"/>
      <c r="K530" s="374"/>
      <c r="L530" s="375"/>
      <c r="M530" s="376"/>
      <c r="N530" s="376"/>
      <c r="O530" s="376"/>
      <c r="P530" s="376"/>
      <c r="Q530" s="377"/>
      <c r="R530" s="372"/>
      <c r="S530" s="373"/>
      <c r="T530" s="380"/>
      <c r="U530" s="387"/>
      <c r="V530" s="388"/>
      <c r="W530" s="389"/>
      <c r="X530" s="348"/>
      <c r="Y530" s="349"/>
      <c r="Z530" s="349"/>
      <c r="AA530" s="349"/>
      <c r="AB530" s="349"/>
      <c r="AC530" s="350"/>
      <c r="AD530" s="98"/>
      <c r="AU530" s="346"/>
      <c r="AV530" s="346"/>
    </row>
    <row r="531" spans="3:48" ht="10.9" customHeight="1">
      <c r="C531" s="351">
        <v>6</v>
      </c>
      <c r="D531" s="354" t="s">
        <v>9</v>
      </c>
      <c r="E531" s="357">
        <v>24</v>
      </c>
      <c r="F531" s="360" t="s">
        <v>10</v>
      </c>
      <c r="G531" s="351" t="s">
        <v>19</v>
      </c>
      <c r="H531" s="363"/>
      <c r="I531" s="366"/>
      <c r="J531" s="367"/>
      <c r="K531" s="368"/>
      <c r="L531" s="375">
        <f t="shared" ref="L531" si="255">IF(AND(I531="△",AU531="●"),2+ROUNDDOWN(($K$246-100)/100,0)*2,0)</f>
        <v>0</v>
      </c>
      <c r="M531" s="376"/>
      <c r="N531" s="376"/>
      <c r="O531" s="376"/>
      <c r="P531" s="376"/>
      <c r="Q531" s="377"/>
      <c r="R531" s="366"/>
      <c r="S531" s="367"/>
      <c r="T531" s="378"/>
      <c r="U531" s="381">
        <f t="shared" ref="U531" si="256">IF(R531="①",$AL$198,IF(R531="②",$AL$229,0))</f>
        <v>0</v>
      </c>
      <c r="V531" s="382"/>
      <c r="W531" s="383"/>
      <c r="X531" s="348">
        <f t="shared" ref="X531" si="257">IF(I531="○",L531,ROUNDUP(L531*U531,1))</f>
        <v>0</v>
      </c>
      <c r="Y531" s="349"/>
      <c r="Z531" s="349"/>
      <c r="AA531" s="349"/>
      <c r="AB531" s="349"/>
      <c r="AC531" s="350"/>
      <c r="AD531" s="98"/>
      <c r="AU531" s="346" t="str">
        <f t="shared" ref="AU531" si="258">IF(OR(I531="×",AU535="×"),"×","●")</f>
        <v>●</v>
      </c>
      <c r="AV531" s="346">
        <f t="shared" ref="AV531" si="259">IF(AU531="●",IF(I531="定","-",I531),"-")</f>
        <v>0</v>
      </c>
    </row>
    <row r="532" spans="3:48" ht="10.9" customHeight="1">
      <c r="C532" s="352"/>
      <c r="D532" s="355"/>
      <c r="E532" s="358"/>
      <c r="F532" s="361"/>
      <c r="G532" s="352"/>
      <c r="H532" s="364"/>
      <c r="I532" s="369"/>
      <c r="J532" s="370"/>
      <c r="K532" s="371"/>
      <c r="L532" s="375"/>
      <c r="M532" s="376"/>
      <c r="N532" s="376"/>
      <c r="O532" s="376"/>
      <c r="P532" s="376"/>
      <c r="Q532" s="377"/>
      <c r="R532" s="369"/>
      <c r="S532" s="370"/>
      <c r="T532" s="379"/>
      <c r="U532" s="384"/>
      <c r="V532" s="385"/>
      <c r="W532" s="386"/>
      <c r="X532" s="348"/>
      <c r="Y532" s="349"/>
      <c r="Z532" s="349"/>
      <c r="AA532" s="349"/>
      <c r="AB532" s="349"/>
      <c r="AC532" s="350"/>
      <c r="AD532" s="98"/>
      <c r="AU532" s="346"/>
      <c r="AV532" s="346"/>
    </row>
    <row r="533" spans="3:48" ht="10.9" customHeight="1">
      <c r="C533" s="352"/>
      <c r="D533" s="355"/>
      <c r="E533" s="358"/>
      <c r="F533" s="361"/>
      <c r="G533" s="352"/>
      <c r="H533" s="364"/>
      <c r="I533" s="369"/>
      <c r="J533" s="370"/>
      <c r="K533" s="371"/>
      <c r="L533" s="375"/>
      <c r="M533" s="376"/>
      <c r="N533" s="376"/>
      <c r="O533" s="376"/>
      <c r="P533" s="376"/>
      <c r="Q533" s="377"/>
      <c r="R533" s="369"/>
      <c r="S533" s="370"/>
      <c r="T533" s="379"/>
      <c r="U533" s="384"/>
      <c r="V533" s="385"/>
      <c r="W533" s="386"/>
      <c r="X533" s="348"/>
      <c r="Y533" s="349"/>
      <c r="Z533" s="349"/>
      <c r="AA533" s="349"/>
      <c r="AB533" s="349"/>
      <c r="AC533" s="350"/>
      <c r="AD533" s="98"/>
      <c r="AU533" s="346"/>
      <c r="AV533" s="346"/>
    </row>
    <row r="534" spans="3:48" ht="10.9" customHeight="1">
      <c r="C534" s="353"/>
      <c r="D534" s="356"/>
      <c r="E534" s="359"/>
      <c r="F534" s="362"/>
      <c r="G534" s="353"/>
      <c r="H534" s="365"/>
      <c r="I534" s="372"/>
      <c r="J534" s="373"/>
      <c r="K534" s="374"/>
      <c r="L534" s="375"/>
      <c r="M534" s="376"/>
      <c r="N534" s="376"/>
      <c r="O534" s="376"/>
      <c r="P534" s="376"/>
      <c r="Q534" s="377"/>
      <c r="R534" s="372"/>
      <c r="S534" s="373"/>
      <c r="T534" s="380"/>
      <c r="U534" s="387"/>
      <c r="V534" s="388"/>
      <c r="W534" s="389"/>
      <c r="X534" s="348"/>
      <c r="Y534" s="349"/>
      <c r="Z534" s="349"/>
      <c r="AA534" s="349"/>
      <c r="AB534" s="349"/>
      <c r="AC534" s="350"/>
      <c r="AD534" s="98"/>
      <c r="AU534" s="346"/>
      <c r="AV534" s="346"/>
    </row>
    <row r="535" spans="3:48" ht="10.9" customHeight="1">
      <c r="C535" s="351">
        <v>6</v>
      </c>
      <c r="D535" s="354" t="s">
        <v>9</v>
      </c>
      <c r="E535" s="357">
        <v>25</v>
      </c>
      <c r="F535" s="360" t="s">
        <v>10</v>
      </c>
      <c r="G535" s="351" t="s">
        <v>20</v>
      </c>
      <c r="H535" s="363"/>
      <c r="I535" s="366"/>
      <c r="J535" s="367"/>
      <c r="K535" s="368"/>
      <c r="L535" s="375">
        <f t="shared" ref="L535" si="260">IF(AND(I535="△",AU535="●"),2+ROUNDDOWN(($K$246-100)/100,0)*2,0)</f>
        <v>0</v>
      </c>
      <c r="M535" s="376"/>
      <c r="N535" s="376"/>
      <c r="O535" s="376"/>
      <c r="P535" s="376"/>
      <c r="Q535" s="377"/>
      <c r="R535" s="366"/>
      <c r="S535" s="367"/>
      <c r="T535" s="378"/>
      <c r="U535" s="381">
        <f t="shared" ref="U535" si="261">IF(R535="①",$AL$198,IF(R535="②",$AL$229,0))</f>
        <v>0</v>
      </c>
      <c r="V535" s="382"/>
      <c r="W535" s="383"/>
      <c r="X535" s="348">
        <f t="shared" ref="X535" si="262">IF(I535="○",L535,ROUNDUP(L535*U535,1))</f>
        <v>0</v>
      </c>
      <c r="Y535" s="349"/>
      <c r="Z535" s="349"/>
      <c r="AA535" s="349"/>
      <c r="AB535" s="349"/>
      <c r="AC535" s="350"/>
      <c r="AD535" s="98"/>
      <c r="AU535" s="346" t="str">
        <f t="shared" ref="AU535" si="263">IF(OR(I535="×",AU539="×"),"×","●")</f>
        <v>●</v>
      </c>
      <c r="AV535" s="346">
        <f t="shared" ref="AV535" si="264">IF(AU535="●",IF(I535="定","-",I535),"-")</f>
        <v>0</v>
      </c>
    </row>
    <row r="536" spans="3:48" ht="10.9" customHeight="1">
      <c r="C536" s="352"/>
      <c r="D536" s="355"/>
      <c r="E536" s="358"/>
      <c r="F536" s="361"/>
      <c r="G536" s="352"/>
      <c r="H536" s="364"/>
      <c r="I536" s="369"/>
      <c r="J536" s="370"/>
      <c r="K536" s="371"/>
      <c r="L536" s="375"/>
      <c r="M536" s="376"/>
      <c r="N536" s="376"/>
      <c r="O536" s="376"/>
      <c r="P536" s="376"/>
      <c r="Q536" s="377"/>
      <c r="R536" s="369"/>
      <c r="S536" s="370"/>
      <c r="T536" s="379"/>
      <c r="U536" s="384"/>
      <c r="V536" s="385"/>
      <c r="W536" s="386"/>
      <c r="X536" s="348"/>
      <c r="Y536" s="349"/>
      <c r="Z536" s="349"/>
      <c r="AA536" s="349"/>
      <c r="AB536" s="349"/>
      <c r="AC536" s="350"/>
      <c r="AD536" s="98"/>
      <c r="AU536" s="346"/>
      <c r="AV536" s="346"/>
    </row>
    <row r="537" spans="3:48" ht="10.9" customHeight="1">
      <c r="C537" s="352"/>
      <c r="D537" s="355"/>
      <c r="E537" s="358"/>
      <c r="F537" s="361"/>
      <c r="G537" s="352"/>
      <c r="H537" s="364"/>
      <c r="I537" s="369"/>
      <c r="J537" s="370"/>
      <c r="K537" s="371"/>
      <c r="L537" s="375"/>
      <c r="M537" s="376"/>
      <c r="N537" s="376"/>
      <c r="O537" s="376"/>
      <c r="P537" s="376"/>
      <c r="Q537" s="377"/>
      <c r="R537" s="369"/>
      <c r="S537" s="370"/>
      <c r="T537" s="379"/>
      <c r="U537" s="384"/>
      <c r="V537" s="385"/>
      <c r="W537" s="386"/>
      <c r="X537" s="348"/>
      <c r="Y537" s="349"/>
      <c r="Z537" s="349"/>
      <c r="AA537" s="349"/>
      <c r="AB537" s="349"/>
      <c r="AC537" s="350"/>
      <c r="AD537" s="98"/>
      <c r="AU537" s="346"/>
      <c r="AV537" s="346"/>
    </row>
    <row r="538" spans="3:48" ht="10.9" customHeight="1">
      <c r="C538" s="353"/>
      <c r="D538" s="356"/>
      <c r="E538" s="359"/>
      <c r="F538" s="362"/>
      <c r="G538" s="353"/>
      <c r="H538" s="365"/>
      <c r="I538" s="372"/>
      <c r="J538" s="373"/>
      <c r="K538" s="374"/>
      <c r="L538" s="375"/>
      <c r="M538" s="376"/>
      <c r="N538" s="376"/>
      <c r="O538" s="376"/>
      <c r="P538" s="376"/>
      <c r="Q538" s="377"/>
      <c r="R538" s="372"/>
      <c r="S538" s="373"/>
      <c r="T538" s="380"/>
      <c r="U538" s="387"/>
      <c r="V538" s="388"/>
      <c r="W538" s="389"/>
      <c r="X538" s="348"/>
      <c r="Y538" s="349"/>
      <c r="Z538" s="349"/>
      <c r="AA538" s="349"/>
      <c r="AB538" s="349"/>
      <c r="AC538" s="350"/>
      <c r="AD538" s="98"/>
      <c r="AU538" s="346"/>
      <c r="AV538" s="346"/>
    </row>
    <row r="539" spans="3:48" ht="10.9" customHeight="1">
      <c r="C539" s="351">
        <v>6</v>
      </c>
      <c r="D539" s="354" t="s">
        <v>9</v>
      </c>
      <c r="E539" s="357">
        <v>26</v>
      </c>
      <c r="F539" s="360" t="s">
        <v>10</v>
      </c>
      <c r="G539" s="351" t="s">
        <v>21</v>
      </c>
      <c r="H539" s="363"/>
      <c r="I539" s="366"/>
      <c r="J539" s="367"/>
      <c r="K539" s="368"/>
      <c r="L539" s="375">
        <f t="shared" ref="L539" si="265">IF(AND(I539="△",AU539="●"),2+ROUNDDOWN(($K$246-100)/100,0)*2,0)</f>
        <v>0</v>
      </c>
      <c r="M539" s="376"/>
      <c r="N539" s="376"/>
      <c r="O539" s="376"/>
      <c r="P539" s="376"/>
      <c r="Q539" s="377"/>
      <c r="R539" s="366"/>
      <c r="S539" s="367"/>
      <c r="T539" s="378"/>
      <c r="U539" s="381">
        <f>IF(R539="①",$AL$198,IF(R539="②",$AL$229,0))</f>
        <v>0</v>
      </c>
      <c r="V539" s="382"/>
      <c r="W539" s="383"/>
      <c r="X539" s="348">
        <f t="shared" ref="X539" si="266">IF(I539="○",L539,ROUNDUP(L539*U539,1))</f>
        <v>0</v>
      </c>
      <c r="Y539" s="349"/>
      <c r="Z539" s="349"/>
      <c r="AA539" s="349"/>
      <c r="AB539" s="349"/>
      <c r="AC539" s="350"/>
      <c r="AD539" s="98"/>
      <c r="AU539" s="346" t="str">
        <f t="shared" ref="AU539" si="267">IF(OR(I539="×",AU543="×"),"×","●")</f>
        <v>●</v>
      </c>
      <c r="AV539" s="346">
        <f t="shared" ref="AV539" si="268">IF(AU539="●",IF(I539="定","-",I539),"-")</f>
        <v>0</v>
      </c>
    </row>
    <row r="540" spans="3:48" ht="10.9" customHeight="1">
      <c r="C540" s="352"/>
      <c r="D540" s="355"/>
      <c r="E540" s="358"/>
      <c r="F540" s="361"/>
      <c r="G540" s="352"/>
      <c r="H540" s="364"/>
      <c r="I540" s="369"/>
      <c r="J540" s="370"/>
      <c r="K540" s="371"/>
      <c r="L540" s="375"/>
      <c r="M540" s="376"/>
      <c r="N540" s="376"/>
      <c r="O540" s="376"/>
      <c r="P540" s="376"/>
      <c r="Q540" s="377"/>
      <c r="R540" s="369"/>
      <c r="S540" s="370"/>
      <c r="T540" s="379"/>
      <c r="U540" s="384"/>
      <c r="V540" s="385"/>
      <c r="W540" s="386"/>
      <c r="X540" s="348"/>
      <c r="Y540" s="349"/>
      <c r="Z540" s="349"/>
      <c r="AA540" s="349"/>
      <c r="AB540" s="349"/>
      <c r="AC540" s="350"/>
      <c r="AD540" s="98"/>
      <c r="AU540" s="346"/>
      <c r="AV540" s="346"/>
    </row>
    <row r="541" spans="3:48" ht="10.9" customHeight="1">
      <c r="C541" s="352"/>
      <c r="D541" s="355"/>
      <c r="E541" s="358"/>
      <c r="F541" s="361"/>
      <c r="G541" s="352"/>
      <c r="H541" s="364"/>
      <c r="I541" s="369"/>
      <c r="J541" s="370"/>
      <c r="K541" s="371"/>
      <c r="L541" s="375"/>
      <c r="M541" s="376"/>
      <c r="N541" s="376"/>
      <c r="O541" s="376"/>
      <c r="P541" s="376"/>
      <c r="Q541" s="377"/>
      <c r="R541" s="369"/>
      <c r="S541" s="370"/>
      <c r="T541" s="379"/>
      <c r="U541" s="384"/>
      <c r="V541" s="385"/>
      <c r="W541" s="386"/>
      <c r="X541" s="348"/>
      <c r="Y541" s="349"/>
      <c r="Z541" s="349"/>
      <c r="AA541" s="349"/>
      <c r="AB541" s="349"/>
      <c r="AC541" s="350"/>
      <c r="AD541" s="98"/>
      <c r="AU541" s="346"/>
      <c r="AV541" s="346"/>
    </row>
    <row r="542" spans="3:48" ht="10.9" customHeight="1">
      <c r="C542" s="353"/>
      <c r="D542" s="356"/>
      <c r="E542" s="359"/>
      <c r="F542" s="362"/>
      <c r="G542" s="353"/>
      <c r="H542" s="365"/>
      <c r="I542" s="372"/>
      <c r="J542" s="373"/>
      <c r="K542" s="374"/>
      <c r="L542" s="375"/>
      <c r="M542" s="376"/>
      <c r="N542" s="376"/>
      <c r="O542" s="376"/>
      <c r="P542" s="376"/>
      <c r="Q542" s="377"/>
      <c r="R542" s="372"/>
      <c r="S542" s="373"/>
      <c r="T542" s="380"/>
      <c r="U542" s="387"/>
      <c r="V542" s="388"/>
      <c r="W542" s="389"/>
      <c r="X542" s="348"/>
      <c r="Y542" s="349"/>
      <c r="Z542" s="349"/>
      <c r="AA542" s="349"/>
      <c r="AB542" s="349"/>
      <c r="AC542" s="350"/>
      <c r="AD542" s="98"/>
      <c r="AU542" s="346"/>
      <c r="AV542" s="346"/>
    </row>
    <row r="543" spans="3:48" ht="10.9" customHeight="1">
      <c r="C543" s="351">
        <v>6</v>
      </c>
      <c r="D543" s="354" t="s">
        <v>9</v>
      </c>
      <c r="E543" s="357">
        <v>27</v>
      </c>
      <c r="F543" s="360" t="s">
        <v>10</v>
      </c>
      <c r="G543" s="351" t="s">
        <v>22</v>
      </c>
      <c r="H543" s="363"/>
      <c r="I543" s="366"/>
      <c r="J543" s="367"/>
      <c r="K543" s="368"/>
      <c r="L543" s="375">
        <f t="shared" ref="L543" si="269">IF(AND(I543="△",AU543="●"),2+ROUNDDOWN(($K$246-100)/100,0)*2,0)</f>
        <v>0</v>
      </c>
      <c r="M543" s="376"/>
      <c r="N543" s="376"/>
      <c r="O543" s="376"/>
      <c r="P543" s="376"/>
      <c r="Q543" s="377"/>
      <c r="R543" s="366"/>
      <c r="S543" s="367"/>
      <c r="T543" s="378"/>
      <c r="U543" s="381">
        <f t="shared" ref="U543" si="270">IF(R543="①",$AL$198,IF(R543="②",$AL$229,0))</f>
        <v>0</v>
      </c>
      <c r="V543" s="382"/>
      <c r="W543" s="383"/>
      <c r="X543" s="348">
        <f t="shared" ref="X543" si="271">IF(I543="○",L543,ROUNDUP(L543*U543,1))</f>
        <v>0</v>
      </c>
      <c r="Y543" s="349"/>
      <c r="Z543" s="349"/>
      <c r="AA543" s="349"/>
      <c r="AB543" s="349"/>
      <c r="AC543" s="350"/>
      <c r="AD543" s="98"/>
      <c r="AU543" s="346" t="str">
        <f t="shared" ref="AU543" si="272">IF(OR(I543="×",AU547="×"),"×","●")</f>
        <v>●</v>
      </c>
      <c r="AV543" s="346">
        <f t="shared" ref="AV543" si="273">IF(AU543="●",IF(I543="定","-",I543),"-")</f>
        <v>0</v>
      </c>
    </row>
    <row r="544" spans="3:48" ht="10.9" customHeight="1">
      <c r="C544" s="352"/>
      <c r="D544" s="355"/>
      <c r="E544" s="358"/>
      <c r="F544" s="361"/>
      <c r="G544" s="352"/>
      <c r="H544" s="364"/>
      <c r="I544" s="369"/>
      <c r="J544" s="370"/>
      <c r="K544" s="371"/>
      <c r="L544" s="375"/>
      <c r="M544" s="376"/>
      <c r="N544" s="376"/>
      <c r="O544" s="376"/>
      <c r="P544" s="376"/>
      <c r="Q544" s="377"/>
      <c r="R544" s="369"/>
      <c r="S544" s="370"/>
      <c r="T544" s="379"/>
      <c r="U544" s="384"/>
      <c r="V544" s="385"/>
      <c r="W544" s="386"/>
      <c r="X544" s="348"/>
      <c r="Y544" s="349"/>
      <c r="Z544" s="349"/>
      <c r="AA544" s="349"/>
      <c r="AB544" s="349"/>
      <c r="AC544" s="350"/>
      <c r="AD544" s="98"/>
      <c r="AU544" s="346"/>
      <c r="AV544" s="346"/>
    </row>
    <row r="545" spans="3:48" ht="10.9" customHeight="1">
      <c r="C545" s="352"/>
      <c r="D545" s="355"/>
      <c r="E545" s="358"/>
      <c r="F545" s="361"/>
      <c r="G545" s="352"/>
      <c r="H545" s="364"/>
      <c r="I545" s="369"/>
      <c r="J545" s="370"/>
      <c r="K545" s="371"/>
      <c r="L545" s="375"/>
      <c r="M545" s="376"/>
      <c r="N545" s="376"/>
      <c r="O545" s="376"/>
      <c r="P545" s="376"/>
      <c r="Q545" s="377"/>
      <c r="R545" s="369"/>
      <c r="S545" s="370"/>
      <c r="T545" s="379"/>
      <c r="U545" s="384"/>
      <c r="V545" s="385"/>
      <c r="W545" s="386"/>
      <c r="X545" s="348"/>
      <c r="Y545" s="349"/>
      <c r="Z545" s="349"/>
      <c r="AA545" s="349"/>
      <c r="AB545" s="349"/>
      <c r="AC545" s="350"/>
      <c r="AD545" s="98"/>
      <c r="AU545" s="346"/>
      <c r="AV545" s="346"/>
    </row>
    <row r="546" spans="3:48" ht="10.9" customHeight="1">
      <c r="C546" s="353"/>
      <c r="D546" s="356"/>
      <c r="E546" s="359"/>
      <c r="F546" s="362"/>
      <c r="G546" s="353"/>
      <c r="H546" s="365"/>
      <c r="I546" s="372"/>
      <c r="J546" s="373"/>
      <c r="K546" s="374"/>
      <c r="L546" s="375"/>
      <c r="M546" s="376"/>
      <c r="N546" s="376"/>
      <c r="O546" s="376"/>
      <c r="P546" s="376"/>
      <c r="Q546" s="377"/>
      <c r="R546" s="372"/>
      <c r="S546" s="373"/>
      <c r="T546" s="380"/>
      <c r="U546" s="387"/>
      <c r="V546" s="388"/>
      <c r="W546" s="389"/>
      <c r="X546" s="348"/>
      <c r="Y546" s="349"/>
      <c r="Z546" s="349"/>
      <c r="AA546" s="349"/>
      <c r="AB546" s="349"/>
      <c r="AC546" s="350"/>
      <c r="AD546" s="98"/>
      <c r="AU546" s="346"/>
      <c r="AV546" s="346"/>
    </row>
    <row r="547" spans="3:48" ht="10.9" customHeight="1">
      <c r="C547" s="351">
        <v>6</v>
      </c>
      <c r="D547" s="354" t="s">
        <v>9</v>
      </c>
      <c r="E547" s="357">
        <v>28</v>
      </c>
      <c r="F547" s="360" t="s">
        <v>10</v>
      </c>
      <c r="G547" s="352" t="s">
        <v>23</v>
      </c>
      <c r="H547" s="364"/>
      <c r="I547" s="369"/>
      <c r="J547" s="370"/>
      <c r="K547" s="371"/>
      <c r="L547" s="375">
        <f t="shared" ref="L547" si="274">IF(AND(I547="△",AU547="●"),2+ROUNDDOWN(($K$246-100)/100,0)*2,0)</f>
        <v>0</v>
      </c>
      <c r="M547" s="376"/>
      <c r="N547" s="376"/>
      <c r="O547" s="376"/>
      <c r="P547" s="376"/>
      <c r="Q547" s="377"/>
      <c r="R547" s="366"/>
      <c r="S547" s="367"/>
      <c r="T547" s="378"/>
      <c r="U547" s="381">
        <f t="shared" ref="U547" si="275">IF(R547="①",$AL$198,IF(R547="②",$AL$229,0))</f>
        <v>0</v>
      </c>
      <c r="V547" s="382"/>
      <c r="W547" s="383"/>
      <c r="X547" s="348">
        <f t="shared" ref="X547" si="276">IF(I547="○",L547,ROUNDUP(L547*U547,1))</f>
        <v>0</v>
      </c>
      <c r="Y547" s="349"/>
      <c r="Z547" s="349"/>
      <c r="AA547" s="349"/>
      <c r="AB547" s="349"/>
      <c r="AC547" s="350"/>
      <c r="AD547" s="98"/>
      <c r="AU547" s="346" t="str">
        <f t="shared" ref="AU547" si="277">IF(OR(I547="×",AU551="×"),"×","●")</f>
        <v>●</v>
      </c>
      <c r="AV547" s="346">
        <f t="shared" ref="AV547" si="278">IF(AU547="●",IF(I547="定","-",I547),"-")</f>
        <v>0</v>
      </c>
    </row>
    <row r="548" spans="3:48" ht="10.9" customHeight="1">
      <c r="C548" s="352"/>
      <c r="D548" s="355"/>
      <c r="E548" s="358"/>
      <c r="F548" s="361"/>
      <c r="G548" s="352"/>
      <c r="H548" s="364"/>
      <c r="I548" s="369"/>
      <c r="J548" s="370"/>
      <c r="K548" s="371"/>
      <c r="L548" s="375"/>
      <c r="M548" s="376"/>
      <c r="N548" s="376"/>
      <c r="O548" s="376"/>
      <c r="P548" s="376"/>
      <c r="Q548" s="377"/>
      <c r="R548" s="369"/>
      <c r="S548" s="370"/>
      <c r="T548" s="379"/>
      <c r="U548" s="384"/>
      <c r="V548" s="385"/>
      <c r="W548" s="386"/>
      <c r="X548" s="348"/>
      <c r="Y548" s="349"/>
      <c r="Z548" s="349"/>
      <c r="AA548" s="349"/>
      <c r="AB548" s="349"/>
      <c r="AC548" s="350"/>
      <c r="AD548" s="98"/>
      <c r="AU548" s="346"/>
      <c r="AV548" s="346"/>
    </row>
    <row r="549" spans="3:48" ht="10.9" customHeight="1">
      <c r="C549" s="352"/>
      <c r="D549" s="355"/>
      <c r="E549" s="358"/>
      <c r="F549" s="361"/>
      <c r="G549" s="352"/>
      <c r="H549" s="364"/>
      <c r="I549" s="369"/>
      <c r="J549" s="370"/>
      <c r="K549" s="371"/>
      <c r="L549" s="375"/>
      <c r="M549" s="376"/>
      <c r="N549" s="376"/>
      <c r="O549" s="376"/>
      <c r="P549" s="376"/>
      <c r="Q549" s="377"/>
      <c r="R549" s="369"/>
      <c r="S549" s="370"/>
      <c r="T549" s="379"/>
      <c r="U549" s="384"/>
      <c r="V549" s="385"/>
      <c r="W549" s="386"/>
      <c r="X549" s="348"/>
      <c r="Y549" s="349"/>
      <c r="Z549" s="349"/>
      <c r="AA549" s="349"/>
      <c r="AB549" s="349"/>
      <c r="AC549" s="350"/>
      <c r="AD549" s="98"/>
      <c r="AU549" s="346"/>
      <c r="AV549" s="346"/>
    </row>
    <row r="550" spans="3:48" ht="10.9" customHeight="1">
      <c r="C550" s="353"/>
      <c r="D550" s="356"/>
      <c r="E550" s="359"/>
      <c r="F550" s="362"/>
      <c r="G550" s="353"/>
      <c r="H550" s="365"/>
      <c r="I550" s="372"/>
      <c r="J550" s="373"/>
      <c r="K550" s="374"/>
      <c r="L550" s="375"/>
      <c r="M550" s="376"/>
      <c r="N550" s="376"/>
      <c r="O550" s="376"/>
      <c r="P550" s="376"/>
      <c r="Q550" s="377"/>
      <c r="R550" s="372"/>
      <c r="S550" s="373"/>
      <c r="T550" s="380"/>
      <c r="U550" s="387"/>
      <c r="V550" s="388"/>
      <c r="W550" s="389"/>
      <c r="X550" s="348"/>
      <c r="Y550" s="349"/>
      <c r="Z550" s="349"/>
      <c r="AA550" s="349"/>
      <c r="AB550" s="349"/>
      <c r="AC550" s="350"/>
      <c r="AD550" s="98"/>
      <c r="AU550" s="346"/>
      <c r="AV550" s="346"/>
    </row>
    <row r="551" spans="3:48" ht="10.9" customHeight="1">
      <c r="C551" s="351">
        <v>6</v>
      </c>
      <c r="D551" s="354" t="s">
        <v>9</v>
      </c>
      <c r="E551" s="357">
        <v>29</v>
      </c>
      <c r="F551" s="360" t="s">
        <v>10</v>
      </c>
      <c r="G551" s="351" t="s">
        <v>24</v>
      </c>
      <c r="H551" s="363"/>
      <c r="I551" s="366"/>
      <c r="J551" s="367"/>
      <c r="K551" s="368"/>
      <c r="L551" s="375">
        <f t="shared" ref="L551" si="279">IF(AND(I551="△",AU551="●"),2+ROUNDDOWN(($K$246-100)/100,0)*2,0)</f>
        <v>0</v>
      </c>
      <c r="M551" s="376"/>
      <c r="N551" s="376"/>
      <c r="O551" s="376"/>
      <c r="P551" s="376"/>
      <c r="Q551" s="377"/>
      <c r="R551" s="366"/>
      <c r="S551" s="367"/>
      <c r="T551" s="378"/>
      <c r="U551" s="381">
        <f t="shared" ref="U551" si="280">IF(R551="①",$AL$198,IF(R551="②",$AL$229,0))</f>
        <v>0</v>
      </c>
      <c r="V551" s="382"/>
      <c r="W551" s="383"/>
      <c r="X551" s="348">
        <f t="shared" ref="X551" si="281">IF(I551="○",L551,ROUNDUP(L551*U551,1))</f>
        <v>0</v>
      </c>
      <c r="Y551" s="349"/>
      <c r="Z551" s="349"/>
      <c r="AA551" s="349"/>
      <c r="AB551" s="349"/>
      <c r="AC551" s="350"/>
      <c r="AD551" s="98"/>
      <c r="AU551" s="346" t="str">
        <f t="shared" ref="AU551" si="282">IF(OR(I551="×",AU555="×"),"×","●")</f>
        <v>●</v>
      </c>
      <c r="AV551" s="346">
        <f t="shared" ref="AV551" si="283">IF(AU551="●",IF(I551="定","-",I551),"-")</f>
        <v>0</v>
      </c>
    </row>
    <row r="552" spans="3:48" ht="10.9" customHeight="1">
      <c r="C552" s="352"/>
      <c r="D552" s="355"/>
      <c r="E552" s="358"/>
      <c r="F552" s="361"/>
      <c r="G552" s="352"/>
      <c r="H552" s="364"/>
      <c r="I552" s="369"/>
      <c r="J552" s="370"/>
      <c r="K552" s="371"/>
      <c r="L552" s="375"/>
      <c r="M552" s="376"/>
      <c r="N552" s="376"/>
      <c r="O552" s="376"/>
      <c r="P552" s="376"/>
      <c r="Q552" s="377"/>
      <c r="R552" s="369"/>
      <c r="S552" s="370"/>
      <c r="T552" s="379"/>
      <c r="U552" s="384"/>
      <c r="V552" s="385"/>
      <c r="W552" s="386"/>
      <c r="X552" s="348"/>
      <c r="Y552" s="349"/>
      <c r="Z552" s="349"/>
      <c r="AA552" s="349"/>
      <c r="AB552" s="349"/>
      <c r="AC552" s="350"/>
      <c r="AD552" s="98"/>
      <c r="AU552" s="346"/>
      <c r="AV552" s="346"/>
    </row>
    <row r="553" spans="3:48" ht="10.9" customHeight="1">
      <c r="C553" s="352"/>
      <c r="D553" s="355"/>
      <c r="E553" s="358"/>
      <c r="F553" s="361"/>
      <c r="G553" s="352"/>
      <c r="H553" s="364"/>
      <c r="I553" s="369"/>
      <c r="J553" s="370"/>
      <c r="K553" s="371"/>
      <c r="L553" s="375"/>
      <c r="M553" s="376"/>
      <c r="N553" s="376"/>
      <c r="O553" s="376"/>
      <c r="P553" s="376"/>
      <c r="Q553" s="377"/>
      <c r="R553" s="369"/>
      <c r="S553" s="370"/>
      <c r="T553" s="379"/>
      <c r="U553" s="384"/>
      <c r="V553" s="385"/>
      <c r="W553" s="386"/>
      <c r="X553" s="348"/>
      <c r="Y553" s="349"/>
      <c r="Z553" s="349"/>
      <c r="AA553" s="349"/>
      <c r="AB553" s="349"/>
      <c r="AC553" s="350"/>
      <c r="AD553" s="98"/>
      <c r="AU553" s="346"/>
      <c r="AV553" s="346"/>
    </row>
    <row r="554" spans="3:48" ht="10.9" customHeight="1">
      <c r="C554" s="353"/>
      <c r="D554" s="356"/>
      <c r="E554" s="359"/>
      <c r="F554" s="362"/>
      <c r="G554" s="353"/>
      <c r="H554" s="365"/>
      <c r="I554" s="372"/>
      <c r="J554" s="373"/>
      <c r="K554" s="374"/>
      <c r="L554" s="375"/>
      <c r="M554" s="376"/>
      <c r="N554" s="376"/>
      <c r="O554" s="376"/>
      <c r="P554" s="376"/>
      <c r="Q554" s="377"/>
      <c r="R554" s="372"/>
      <c r="S554" s="373"/>
      <c r="T554" s="380"/>
      <c r="U554" s="387"/>
      <c r="V554" s="388"/>
      <c r="W554" s="389"/>
      <c r="X554" s="348"/>
      <c r="Y554" s="349"/>
      <c r="Z554" s="349"/>
      <c r="AA554" s="349"/>
      <c r="AB554" s="349"/>
      <c r="AC554" s="350"/>
      <c r="AD554" s="98"/>
      <c r="AU554" s="346"/>
      <c r="AV554" s="346"/>
    </row>
    <row r="555" spans="3:48" ht="10.9" customHeight="1">
      <c r="C555" s="351">
        <v>6</v>
      </c>
      <c r="D555" s="354" t="s">
        <v>9</v>
      </c>
      <c r="E555" s="357">
        <v>30</v>
      </c>
      <c r="F555" s="360" t="s">
        <v>10</v>
      </c>
      <c r="G555" s="351" t="s">
        <v>25</v>
      </c>
      <c r="H555" s="363"/>
      <c r="I555" s="366"/>
      <c r="J555" s="367"/>
      <c r="K555" s="368"/>
      <c r="L555" s="375">
        <f t="shared" ref="L555" si="284">IF(AND(I555="△",AU555="●"),2+ROUNDDOWN(($K$246-100)/100,0)*2,0)</f>
        <v>0</v>
      </c>
      <c r="M555" s="376"/>
      <c r="N555" s="376"/>
      <c r="O555" s="376"/>
      <c r="P555" s="376"/>
      <c r="Q555" s="377"/>
      <c r="R555" s="366"/>
      <c r="S555" s="367"/>
      <c r="T555" s="378"/>
      <c r="U555" s="381">
        <f t="shared" ref="U555" si="285">IF(R555="①",$AL$198,IF(R555="②",$AL$229,0))</f>
        <v>0</v>
      </c>
      <c r="V555" s="382"/>
      <c r="W555" s="383"/>
      <c r="X555" s="348">
        <f t="shared" ref="X555" si="286">IF(I555="○",L555,ROUNDUP(L555*U555,1))</f>
        <v>0</v>
      </c>
      <c r="Y555" s="349"/>
      <c r="Z555" s="349"/>
      <c r="AA555" s="349"/>
      <c r="AB555" s="349"/>
      <c r="AC555" s="350"/>
      <c r="AD555" s="98"/>
      <c r="AU555" s="346" t="str">
        <f t="shared" ref="AU555" si="287">IF(OR(I555="×",AU559="×"),"×","●")</f>
        <v>●</v>
      </c>
      <c r="AV555" s="346">
        <f t="shared" ref="AV555" si="288">IF(AU555="●",IF(I555="定","-",I555),"-")</f>
        <v>0</v>
      </c>
    </row>
    <row r="556" spans="3:48" ht="10.9" customHeight="1">
      <c r="C556" s="352"/>
      <c r="D556" s="355"/>
      <c r="E556" s="358"/>
      <c r="F556" s="361"/>
      <c r="G556" s="352"/>
      <c r="H556" s="364"/>
      <c r="I556" s="369"/>
      <c r="J556" s="370"/>
      <c r="K556" s="371"/>
      <c r="L556" s="375"/>
      <c r="M556" s="376"/>
      <c r="N556" s="376"/>
      <c r="O556" s="376"/>
      <c r="P556" s="376"/>
      <c r="Q556" s="377"/>
      <c r="R556" s="369"/>
      <c r="S556" s="370"/>
      <c r="T556" s="379"/>
      <c r="U556" s="384"/>
      <c r="V556" s="385"/>
      <c r="W556" s="386"/>
      <c r="X556" s="348"/>
      <c r="Y556" s="349"/>
      <c r="Z556" s="349"/>
      <c r="AA556" s="349"/>
      <c r="AB556" s="349"/>
      <c r="AC556" s="350"/>
      <c r="AD556" s="98"/>
      <c r="AU556" s="346"/>
      <c r="AV556" s="346"/>
    </row>
    <row r="557" spans="3:48" ht="10.9" customHeight="1">
      <c r="C557" s="352"/>
      <c r="D557" s="355"/>
      <c r="E557" s="358"/>
      <c r="F557" s="361"/>
      <c r="G557" s="352"/>
      <c r="H557" s="364"/>
      <c r="I557" s="369"/>
      <c r="J557" s="370"/>
      <c r="K557" s="371"/>
      <c r="L557" s="375"/>
      <c r="M557" s="376"/>
      <c r="N557" s="376"/>
      <c r="O557" s="376"/>
      <c r="P557" s="376"/>
      <c r="Q557" s="377"/>
      <c r="R557" s="369"/>
      <c r="S557" s="370"/>
      <c r="T557" s="379"/>
      <c r="U557" s="384"/>
      <c r="V557" s="385"/>
      <c r="W557" s="386"/>
      <c r="X557" s="348"/>
      <c r="Y557" s="349"/>
      <c r="Z557" s="349"/>
      <c r="AA557" s="349"/>
      <c r="AB557" s="349"/>
      <c r="AC557" s="350"/>
      <c r="AD557" s="98"/>
      <c r="AU557" s="346"/>
      <c r="AV557" s="346"/>
    </row>
    <row r="558" spans="3:48" ht="10.9" customHeight="1">
      <c r="C558" s="353"/>
      <c r="D558" s="356"/>
      <c r="E558" s="359"/>
      <c r="F558" s="362"/>
      <c r="G558" s="353"/>
      <c r="H558" s="365"/>
      <c r="I558" s="372"/>
      <c r="J558" s="373"/>
      <c r="K558" s="374"/>
      <c r="L558" s="375"/>
      <c r="M558" s="376"/>
      <c r="N558" s="376"/>
      <c r="O558" s="376"/>
      <c r="P558" s="376"/>
      <c r="Q558" s="377"/>
      <c r="R558" s="372"/>
      <c r="S558" s="373"/>
      <c r="T558" s="380"/>
      <c r="U558" s="387"/>
      <c r="V558" s="388"/>
      <c r="W558" s="389"/>
      <c r="X558" s="348"/>
      <c r="Y558" s="349"/>
      <c r="Z558" s="349"/>
      <c r="AA558" s="349"/>
      <c r="AB558" s="349"/>
      <c r="AC558" s="350"/>
      <c r="AD558" s="98"/>
      <c r="AU558" s="346"/>
      <c r="AV558" s="346"/>
    </row>
    <row r="559" spans="3:48" ht="10.9" customHeight="1">
      <c r="C559" s="351">
        <v>7</v>
      </c>
      <c r="D559" s="354" t="s">
        <v>9</v>
      </c>
      <c r="E559" s="357">
        <v>1</v>
      </c>
      <c r="F559" s="360" t="s">
        <v>10</v>
      </c>
      <c r="G559" s="351" t="s">
        <v>19</v>
      </c>
      <c r="H559" s="363"/>
      <c r="I559" s="366"/>
      <c r="J559" s="367"/>
      <c r="K559" s="368"/>
      <c r="L559" s="375">
        <f t="shared" ref="L559" si="289">IF(AND(I559="△",AU559="●"),2+ROUNDDOWN(($K$246-100)/100,0)*2,0)</f>
        <v>0</v>
      </c>
      <c r="M559" s="376"/>
      <c r="N559" s="376"/>
      <c r="O559" s="376"/>
      <c r="P559" s="376"/>
      <c r="Q559" s="377"/>
      <c r="R559" s="366"/>
      <c r="S559" s="367"/>
      <c r="T559" s="378"/>
      <c r="U559" s="381">
        <f t="shared" ref="U559" si="290">IF(R559="①",$AL$198,IF(R559="②",$AL$229,0))</f>
        <v>0</v>
      </c>
      <c r="V559" s="382"/>
      <c r="W559" s="383"/>
      <c r="X559" s="348">
        <f t="shared" ref="X559" si="291">IF(I559="○",L559,ROUNDUP(L559*U559,1))</f>
        <v>0</v>
      </c>
      <c r="Y559" s="349"/>
      <c r="Z559" s="349"/>
      <c r="AA559" s="349"/>
      <c r="AB559" s="349"/>
      <c r="AC559" s="350"/>
      <c r="AD559" s="98"/>
      <c r="AU559" s="346" t="str">
        <f t="shared" ref="AU559" si="292">IF(OR(I559="×",AU563="×"),"×","●")</f>
        <v>●</v>
      </c>
      <c r="AV559" s="346">
        <f t="shared" ref="AV559" si="293">IF(AU559="●",IF(I559="定","-",I559),"-")</f>
        <v>0</v>
      </c>
    </row>
    <row r="560" spans="3:48" ht="10.9" customHeight="1">
      <c r="C560" s="352"/>
      <c r="D560" s="355"/>
      <c r="E560" s="358"/>
      <c r="F560" s="361"/>
      <c r="G560" s="352"/>
      <c r="H560" s="364"/>
      <c r="I560" s="369"/>
      <c r="J560" s="370"/>
      <c r="K560" s="371"/>
      <c r="L560" s="375"/>
      <c r="M560" s="376"/>
      <c r="N560" s="376"/>
      <c r="O560" s="376"/>
      <c r="P560" s="376"/>
      <c r="Q560" s="377"/>
      <c r="R560" s="369"/>
      <c r="S560" s="370"/>
      <c r="T560" s="379"/>
      <c r="U560" s="384"/>
      <c r="V560" s="385"/>
      <c r="W560" s="386"/>
      <c r="X560" s="348"/>
      <c r="Y560" s="349"/>
      <c r="Z560" s="349"/>
      <c r="AA560" s="349"/>
      <c r="AB560" s="349"/>
      <c r="AC560" s="350"/>
      <c r="AD560" s="98"/>
      <c r="AU560" s="346"/>
      <c r="AV560" s="346"/>
    </row>
    <row r="561" spans="3:48" ht="10.9" customHeight="1">
      <c r="C561" s="352"/>
      <c r="D561" s="355"/>
      <c r="E561" s="358"/>
      <c r="F561" s="361"/>
      <c r="G561" s="352"/>
      <c r="H561" s="364"/>
      <c r="I561" s="369"/>
      <c r="J561" s="370"/>
      <c r="K561" s="371"/>
      <c r="L561" s="375"/>
      <c r="M561" s="376"/>
      <c r="N561" s="376"/>
      <c r="O561" s="376"/>
      <c r="P561" s="376"/>
      <c r="Q561" s="377"/>
      <c r="R561" s="369"/>
      <c r="S561" s="370"/>
      <c r="T561" s="379"/>
      <c r="U561" s="384"/>
      <c r="V561" s="385"/>
      <c r="W561" s="386"/>
      <c r="X561" s="348"/>
      <c r="Y561" s="349"/>
      <c r="Z561" s="349"/>
      <c r="AA561" s="349"/>
      <c r="AB561" s="349"/>
      <c r="AC561" s="350"/>
      <c r="AD561" s="98"/>
      <c r="AU561" s="346"/>
      <c r="AV561" s="346"/>
    </row>
    <row r="562" spans="3:48" ht="10.9" customHeight="1">
      <c r="C562" s="353"/>
      <c r="D562" s="356"/>
      <c r="E562" s="359"/>
      <c r="F562" s="362"/>
      <c r="G562" s="353"/>
      <c r="H562" s="365"/>
      <c r="I562" s="372"/>
      <c r="J562" s="373"/>
      <c r="K562" s="374"/>
      <c r="L562" s="375"/>
      <c r="M562" s="376"/>
      <c r="N562" s="376"/>
      <c r="O562" s="376"/>
      <c r="P562" s="376"/>
      <c r="Q562" s="377"/>
      <c r="R562" s="372"/>
      <c r="S562" s="373"/>
      <c r="T562" s="380"/>
      <c r="U562" s="387"/>
      <c r="V562" s="388"/>
      <c r="W562" s="389"/>
      <c r="X562" s="348"/>
      <c r="Y562" s="349"/>
      <c r="Z562" s="349"/>
      <c r="AA562" s="349"/>
      <c r="AB562" s="349"/>
      <c r="AC562" s="350"/>
      <c r="AD562" s="98"/>
      <c r="AU562" s="346"/>
      <c r="AV562" s="346"/>
    </row>
    <row r="563" spans="3:48" ht="10.9" customHeight="1">
      <c r="C563" s="351">
        <v>7</v>
      </c>
      <c r="D563" s="354" t="s">
        <v>9</v>
      </c>
      <c r="E563" s="357">
        <v>2</v>
      </c>
      <c r="F563" s="360" t="s">
        <v>10</v>
      </c>
      <c r="G563" s="351" t="s">
        <v>20</v>
      </c>
      <c r="H563" s="363"/>
      <c r="I563" s="366"/>
      <c r="J563" s="367"/>
      <c r="K563" s="368"/>
      <c r="L563" s="375">
        <f t="shared" ref="L563" si="294">IF(AND(I563="△",AU563="●"),2+ROUNDDOWN(($K$246-100)/100,0)*2,0)</f>
        <v>0</v>
      </c>
      <c r="M563" s="376"/>
      <c r="N563" s="376"/>
      <c r="O563" s="376"/>
      <c r="P563" s="376"/>
      <c r="Q563" s="377"/>
      <c r="R563" s="366"/>
      <c r="S563" s="367"/>
      <c r="T563" s="378"/>
      <c r="U563" s="381">
        <f t="shared" ref="U563" si="295">IF(R563="①",$AL$198,IF(R563="②",$AL$229,0))</f>
        <v>0</v>
      </c>
      <c r="V563" s="382"/>
      <c r="W563" s="383"/>
      <c r="X563" s="348">
        <f t="shared" ref="X563" si="296">IF(I563="○",L563,ROUNDUP(L563*U563,1))</f>
        <v>0</v>
      </c>
      <c r="Y563" s="349"/>
      <c r="Z563" s="349"/>
      <c r="AA563" s="349"/>
      <c r="AB563" s="349"/>
      <c r="AC563" s="350"/>
      <c r="AD563" s="98"/>
      <c r="AU563" s="346" t="str">
        <f t="shared" ref="AU563" si="297">IF(OR(I563="×",AU567="×"),"×","●")</f>
        <v>●</v>
      </c>
      <c r="AV563" s="346">
        <f t="shared" ref="AV563" si="298">IF(AU563="●",IF(I563="定","-",I563),"-")</f>
        <v>0</v>
      </c>
    </row>
    <row r="564" spans="3:48" ht="10.9" customHeight="1">
      <c r="C564" s="352"/>
      <c r="D564" s="355"/>
      <c r="E564" s="358"/>
      <c r="F564" s="361"/>
      <c r="G564" s="352"/>
      <c r="H564" s="364"/>
      <c r="I564" s="369"/>
      <c r="J564" s="370"/>
      <c r="K564" s="371"/>
      <c r="L564" s="375"/>
      <c r="M564" s="376"/>
      <c r="N564" s="376"/>
      <c r="O564" s="376"/>
      <c r="P564" s="376"/>
      <c r="Q564" s="377"/>
      <c r="R564" s="369"/>
      <c r="S564" s="370"/>
      <c r="T564" s="379"/>
      <c r="U564" s="384"/>
      <c r="V564" s="385"/>
      <c r="W564" s="386"/>
      <c r="X564" s="348"/>
      <c r="Y564" s="349"/>
      <c r="Z564" s="349"/>
      <c r="AA564" s="349"/>
      <c r="AB564" s="349"/>
      <c r="AC564" s="350"/>
      <c r="AD564" s="98"/>
      <c r="AU564" s="346"/>
      <c r="AV564" s="346"/>
    </row>
    <row r="565" spans="3:48" ht="10.9" customHeight="1">
      <c r="C565" s="352"/>
      <c r="D565" s="355"/>
      <c r="E565" s="358"/>
      <c r="F565" s="361"/>
      <c r="G565" s="352"/>
      <c r="H565" s="364"/>
      <c r="I565" s="369"/>
      <c r="J565" s="370"/>
      <c r="K565" s="371"/>
      <c r="L565" s="375"/>
      <c r="M565" s="376"/>
      <c r="N565" s="376"/>
      <c r="O565" s="376"/>
      <c r="P565" s="376"/>
      <c r="Q565" s="377"/>
      <c r="R565" s="369"/>
      <c r="S565" s="370"/>
      <c r="T565" s="379"/>
      <c r="U565" s="384"/>
      <c r="V565" s="385"/>
      <c r="W565" s="386"/>
      <c r="X565" s="348"/>
      <c r="Y565" s="349"/>
      <c r="Z565" s="349"/>
      <c r="AA565" s="349"/>
      <c r="AB565" s="349"/>
      <c r="AC565" s="350"/>
      <c r="AD565" s="98"/>
      <c r="AU565" s="346"/>
      <c r="AV565" s="346"/>
    </row>
    <row r="566" spans="3:48" ht="10.9" customHeight="1">
      <c r="C566" s="353"/>
      <c r="D566" s="356"/>
      <c r="E566" s="359"/>
      <c r="F566" s="362"/>
      <c r="G566" s="353"/>
      <c r="H566" s="365"/>
      <c r="I566" s="372"/>
      <c r="J566" s="373"/>
      <c r="K566" s="374"/>
      <c r="L566" s="375"/>
      <c r="M566" s="376"/>
      <c r="N566" s="376"/>
      <c r="O566" s="376"/>
      <c r="P566" s="376"/>
      <c r="Q566" s="377"/>
      <c r="R566" s="372"/>
      <c r="S566" s="373"/>
      <c r="T566" s="380"/>
      <c r="U566" s="387"/>
      <c r="V566" s="388"/>
      <c r="W566" s="389"/>
      <c r="X566" s="348"/>
      <c r="Y566" s="349"/>
      <c r="Z566" s="349"/>
      <c r="AA566" s="349"/>
      <c r="AB566" s="349"/>
      <c r="AC566" s="350"/>
      <c r="AD566" s="98"/>
      <c r="AU566" s="346"/>
      <c r="AV566" s="346"/>
    </row>
    <row r="567" spans="3:48" ht="10.9" customHeight="1">
      <c r="C567" s="351">
        <v>7</v>
      </c>
      <c r="D567" s="354" t="s">
        <v>9</v>
      </c>
      <c r="E567" s="357">
        <v>3</v>
      </c>
      <c r="F567" s="360" t="s">
        <v>10</v>
      </c>
      <c r="G567" s="351" t="s">
        <v>21</v>
      </c>
      <c r="H567" s="363"/>
      <c r="I567" s="366"/>
      <c r="J567" s="367"/>
      <c r="K567" s="368"/>
      <c r="L567" s="375">
        <f t="shared" ref="L567" si="299">IF(AND(I567="△",AU567="●"),2+ROUNDDOWN(($K$246-100)/100,0)*2,0)</f>
        <v>0</v>
      </c>
      <c r="M567" s="376"/>
      <c r="N567" s="376"/>
      <c r="O567" s="376"/>
      <c r="P567" s="376"/>
      <c r="Q567" s="377"/>
      <c r="R567" s="366"/>
      <c r="S567" s="367"/>
      <c r="T567" s="378"/>
      <c r="U567" s="381">
        <f t="shared" ref="U567" si="300">IF(R567="①",$AL$198,IF(R567="②",$AL$229,0))</f>
        <v>0</v>
      </c>
      <c r="V567" s="382"/>
      <c r="W567" s="383"/>
      <c r="X567" s="348">
        <f t="shared" ref="X567" si="301">IF(I567="○",L567,ROUNDUP(L567*U567,1))</f>
        <v>0</v>
      </c>
      <c r="Y567" s="349"/>
      <c r="Z567" s="349"/>
      <c r="AA567" s="349"/>
      <c r="AB567" s="349"/>
      <c r="AC567" s="350"/>
      <c r="AD567" s="98"/>
      <c r="AU567" s="346" t="str">
        <f t="shared" ref="AU567" si="302">IF(OR(I567="×",AU571="×"),"×","●")</f>
        <v>●</v>
      </c>
      <c r="AV567" s="346">
        <f t="shared" ref="AV567" si="303">IF(AU567="●",IF(I567="定","-",I567),"-")</f>
        <v>0</v>
      </c>
    </row>
    <row r="568" spans="3:48" ht="10.9" customHeight="1">
      <c r="C568" s="352"/>
      <c r="D568" s="355"/>
      <c r="E568" s="358"/>
      <c r="F568" s="361"/>
      <c r="G568" s="352"/>
      <c r="H568" s="364"/>
      <c r="I568" s="369"/>
      <c r="J568" s="370"/>
      <c r="K568" s="371"/>
      <c r="L568" s="375"/>
      <c r="M568" s="376"/>
      <c r="N568" s="376"/>
      <c r="O568" s="376"/>
      <c r="P568" s="376"/>
      <c r="Q568" s="377"/>
      <c r="R568" s="369"/>
      <c r="S568" s="370"/>
      <c r="T568" s="379"/>
      <c r="U568" s="384"/>
      <c r="V568" s="385"/>
      <c r="W568" s="386"/>
      <c r="X568" s="348"/>
      <c r="Y568" s="349"/>
      <c r="Z568" s="349"/>
      <c r="AA568" s="349"/>
      <c r="AB568" s="349"/>
      <c r="AC568" s="350"/>
      <c r="AD568" s="98"/>
      <c r="AU568" s="346"/>
      <c r="AV568" s="346"/>
    </row>
    <row r="569" spans="3:48" ht="10.9" customHeight="1">
      <c r="C569" s="352"/>
      <c r="D569" s="355"/>
      <c r="E569" s="358"/>
      <c r="F569" s="361"/>
      <c r="G569" s="352"/>
      <c r="H569" s="364"/>
      <c r="I569" s="369"/>
      <c r="J569" s="370"/>
      <c r="K569" s="371"/>
      <c r="L569" s="375"/>
      <c r="M569" s="376"/>
      <c r="N569" s="376"/>
      <c r="O569" s="376"/>
      <c r="P569" s="376"/>
      <c r="Q569" s="377"/>
      <c r="R569" s="369"/>
      <c r="S569" s="370"/>
      <c r="T569" s="379"/>
      <c r="U569" s="384"/>
      <c r="V569" s="385"/>
      <c r="W569" s="386"/>
      <c r="X569" s="348"/>
      <c r="Y569" s="349"/>
      <c r="Z569" s="349"/>
      <c r="AA569" s="349"/>
      <c r="AB569" s="349"/>
      <c r="AC569" s="350"/>
      <c r="AD569" s="98"/>
      <c r="AU569" s="346"/>
      <c r="AV569" s="346"/>
    </row>
    <row r="570" spans="3:48" ht="10.9" customHeight="1">
      <c r="C570" s="353"/>
      <c r="D570" s="356"/>
      <c r="E570" s="359"/>
      <c r="F570" s="362"/>
      <c r="G570" s="353"/>
      <c r="H570" s="365"/>
      <c r="I570" s="372"/>
      <c r="J570" s="373"/>
      <c r="K570" s="374"/>
      <c r="L570" s="375"/>
      <c r="M570" s="376"/>
      <c r="N570" s="376"/>
      <c r="O570" s="376"/>
      <c r="P570" s="376"/>
      <c r="Q570" s="377"/>
      <c r="R570" s="372"/>
      <c r="S570" s="373"/>
      <c r="T570" s="380"/>
      <c r="U570" s="387"/>
      <c r="V570" s="388"/>
      <c r="W570" s="389"/>
      <c r="X570" s="348"/>
      <c r="Y570" s="349"/>
      <c r="Z570" s="349"/>
      <c r="AA570" s="349"/>
      <c r="AB570" s="349"/>
      <c r="AC570" s="350"/>
      <c r="AD570" s="98"/>
      <c r="AU570" s="346"/>
      <c r="AV570" s="346"/>
    </row>
    <row r="571" spans="3:48" ht="10.9" customHeight="1">
      <c r="C571" s="351">
        <v>7</v>
      </c>
      <c r="D571" s="354" t="s">
        <v>9</v>
      </c>
      <c r="E571" s="357">
        <v>4</v>
      </c>
      <c r="F571" s="360" t="s">
        <v>10</v>
      </c>
      <c r="G571" s="351" t="s">
        <v>22</v>
      </c>
      <c r="H571" s="363"/>
      <c r="I571" s="366"/>
      <c r="J571" s="367"/>
      <c r="K571" s="368"/>
      <c r="L571" s="375">
        <f t="shared" ref="L571" si="304">IF(AND(I571="△",AU571="●"),2+ROUNDDOWN(($K$246-100)/100,0)*2,0)</f>
        <v>0</v>
      </c>
      <c r="M571" s="376"/>
      <c r="N571" s="376"/>
      <c r="O571" s="376"/>
      <c r="P571" s="376"/>
      <c r="Q571" s="377"/>
      <c r="R571" s="366"/>
      <c r="S571" s="367"/>
      <c r="T571" s="378"/>
      <c r="U571" s="381">
        <f t="shared" ref="U571" si="305">IF(R571="①",$AL$198,IF(R571="②",$AL$229,0))</f>
        <v>0</v>
      </c>
      <c r="V571" s="382"/>
      <c r="W571" s="383"/>
      <c r="X571" s="348">
        <f t="shared" ref="X571" si="306">IF(I571="○",L571,ROUNDUP(L571*U571,1))</f>
        <v>0</v>
      </c>
      <c r="Y571" s="349"/>
      <c r="Z571" s="349"/>
      <c r="AA571" s="349"/>
      <c r="AB571" s="349"/>
      <c r="AC571" s="350"/>
      <c r="AD571" s="98"/>
      <c r="AU571" s="346" t="str">
        <f t="shared" ref="AU571" si="307">IF(OR(I571="×",AU575="×"),"×","●")</f>
        <v>●</v>
      </c>
      <c r="AV571" s="346">
        <f t="shared" ref="AV571" si="308">IF(AU571="●",IF(I571="定","-",I571),"-")</f>
        <v>0</v>
      </c>
    </row>
    <row r="572" spans="3:48" ht="10.9" customHeight="1">
      <c r="C572" s="352"/>
      <c r="D572" s="355"/>
      <c r="E572" s="358"/>
      <c r="F572" s="361"/>
      <c r="G572" s="352"/>
      <c r="H572" s="364"/>
      <c r="I572" s="369"/>
      <c r="J572" s="370"/>
      <c r="K572" s="371"/>
      <c r="L572" s="375"/>
      <c r="M572" s="376"/>
      <c r="N572" s="376"/>
      <c r="O572" s="376"/>
      <c r="P572" s="376"/>
      <c r="Q572" s="377"/>
      <c r="R572" s="369"/>
      <c r="S572" s="370"/>
      <c r="T572" s="379"/>
      <c r="U572" s="384"/>
      <c r="V572" s="385"/>
      <c r="W572" s="386"/>
      <c r="X572" s="348"/>
      <c r="Y572" s="349"/>
      <c r="Z572" s="349"/>
      <c r="AA572" s="349"/>
      <c r="AB572" s="349"/>
      <c r="AC572" s="350"/>
      <c r="AD572" s="98"/>
      <c r="AU572" s="346"/>
      <c r="AV572" s="346"/>
    </row>
    <row r="573" spans="3:48" ht="10.9" customHeight="1">
      <c r="C573" s="352"/>
      <c r="D573" s="355"/>
      <c r="E573" s="358"/>
      <c r="F573" s="361"/>
      <c r="G573" s="352"/>
      <c r="H573" s="364"/>
      <c r="I573" s="369"/>
      <c r="J573" s="370"/>
      <c r="K573" s="371"/>
      <c r="L573" s="375"/>
      <c r="M573" s="376"/>
      <c r="N573" s="376"/>
      <c r="O573" s="376"/>
      <c r="P573" s="376"/>
      <c r="Q573" s="377"/>
      <c r="R573" s="369"/>
      <c r="S573" s="370"/>
      <c r="T573" s="379"/>
      <c r="U573" s="384"/>
      <c r="V573" s="385"/>
      <c r="W573" s="386"/>
      <c r="X573" s="348"/>
      <c r="Y573" s="349"/>
      <c r="Z573" s="349"/>
      <c r="AA573" s="349"/>
      <c r="AB573" s="349"/>
      <c r="AC573" s="350"/>
      <c r="AD573" s="98"/>
      <c r="AU573" s="346"/>
      <c r="AV573" s="346"/>
    </row>
    <row r="574" spans="3:48" ht="10.9" customHeight="1">
      <c r="C574" s="353"/>
      <c r="D574" s="356"/>
      <c r="E574" s="359"/>
      <c r="F574" s="362"/>
      <c r="G574" s="353"/>
      <c r="H574" s="365"/>
      <c r="I574" s="372"/>
      <c r="J574" s="373"/>
      <c r="K574" s="374"/>
      <c r="L574" s="375"/>
      <c r="M574" s="376"/>
      <c r="N574" s="376"/>
      <c r="O574" s="376"/>
      <c r="P574" s="376"/>
      <c r="Q574" s="377"/>
      <c r="R574" s="372"/>
      <c r="S574" s="373"/>
      <c r="T574" s="380"/>
      <c r="U574" s="387"/>
      <c r="V574" s="388"/>
      <c r="W574" s="389"/>
      <c r="X574" s="348"/>
      <c r="Y574" s="349"/>
      <c r="Z574" s="349"/>
      <c r="AA574" s="349"/>
      <c r="AB574" s="349"/>
      <c r="AC574" s="350"/>
      <c r="AD574" s="98"/>
      <c r="AU574" s="346"/>
      <c r="AV574" s="346"/>
    </row>
    <row r="575" spans="3:48" ht="10.9" customHeight="1">
      <c r="C575" s="351">
        <v>7</v>
      </c>
      <c r="D575" s="354" t="s">
        <v>9</v>
      </c>
      <c r="E575" s="357">
        <v>5</v>
      </c>
      <c r="F575" s="360" t="s">
        <v>10</v>
      </c>
      <c r="G575" s="352" t="s">
        <v>23</v>
      </c>
      <c r="H575" s="364"/>
      <c r="I575" s="369"/>
      <c r="J575" s="370"/>
      <c r="K575" s="371"/>
      <c r="L575" s="375">
        <f t="shared" ref="L575" si="309">IF(AND(I575="△",AU575="●"),2+ROUNDDOWN(($K$246-100)/100,0)*2,0)</f>
        <v>0</v>
      </c>
      <c r="M575" s="376"/>
      <c r="N575" s="376"/>
      <c r="O575" s="376"/>
      <c r="P575" s="376"/>
      <c r="Q575" s="377"/>
      <c r="R575" s="366"/>
      <c r="S575" s="367"/>
      <c r="T575" s="378"/>
      <c r="U575" s="381">
        <f t="shared" ref="U575" si="310">IF(R575="①",$AL$198,IF(R575="②",$AL$229,0))</f>
        <v>0</v>
      </c>
      <c r="V575" s="382"/>
      <c r="W575" s="383"/>
      <c r="X575" s="348">
        <f t="shared" ref="X575" si="311">IF(I575="○",L575,ROUNDUP(L575*U575,1))</f>
        <v>0</v>
      </c>
      <c r="Y575" s="349"/>
      <c r="Z575" s="349"/>
      <c r="AA575" s="349"/>
      <c r="AB575" s="349"/>
      <c r="AC575" s="350"/>
      <c r="AD575" s="98"/>
      <c r="AU575" s="346" t="str">
        <f t="shared" ref="AU575" si="312">IF(OR(I575="×",AU579="×"),"×","●")</f>
        <v>●</v>
      </c>
      <c r="AV575" s="346">
        <f t="shared" ref="AV575" si="313">IF(AU575="●",IF(I575="定","-",I575),"-")</f>
        <v>0</v>
      </c>
    </row>
    <row r="576" spans="3:48" ht="10.9" customHeight="1">
      <c r="C576" s="352"/>
      <c r="D576" s="355"/>
      <c r="E576" s="358"/>
      <c r="F576" s="361"/>
      <c r="G576" s="352"/>
      <c r="H576" s="364"/>
      <c r="I576" s="369"/>
      <c r="J576" s="370"/>
      <c r="K576" s="371"/>
      <c r="L576" s="375"/>
      <c r="M576" s="376"/>
      <c r="N576" s="376"/>
      <c r="O576" s="376"/>
      <c r="P576" s="376"/>
      <c r="Q576" s="377"/>
      <c r="R576" s="369"/>
      <c r="S576" s="370"/>
      <c r="T576" s="379"/>
      <c r="U576" s="384"/>
      <c r="V576" s="385"/>
      <c r="W576" s="386"/>
      <c r="X576" s="348"/>
      <c r="Y576" s="349"/>
      <c r="Z576" s="349"/>
      <c r="AA576" s="349"/>
      <c r="AB576" s="349"/>
      <c r="AC576" s="350"/>
      <c r="AD576" s="98"/>
      <c r="AU576" s="346"/>
      <c r="AV576" s="346"/>
    </row>
    <row r="577" spans="3:48" ht="10.9" customHeight="1">
      <c r="C577" s="352"/>
      <c r="D577" s="355"/>
      <c r="E577" s="358"/>
      <c r="F577" s="361"/>
      <c r="G577" s="352"/>
      <c r="H577" s="364"/>
      <c r="I577" s="369"/>
      <c r="J577" s="370"/>
      <c r="K577" s="371"/>
      <c r="L577" s="375"/>
      <c r="M577" s="376"/>
      <c r="N577" s="376"/>
      <c r="O577" s="376"/>
      <c r="P577" s="376"/>
      <c r="Q577" s="377"/>
      <c r="R577" s="369"/>
      <c r="S577" s="370"/>
      <c r="T577" s="379"/>
      <c r="U577" s="384"/>
      <c r="V577" s="385"/>
      <c r="W577" s="386"/>
      <c r="X577" s="348"/>
      <c r="Y577" s="349"/>
      <c r="Z577" s="349"/>
      <c r="AA577" s="349"/>
      <c r="AB577" s="349"/>
      <c r="AC577" s="350"/>
      <c r="AD577" s="98"/>
      <c r="AU577" s="346"/>
      <c r="AV577" s="346"/>
    </row>
    <row r="578" spans="3:48" ht="10.9" customHeight="1">
      <c r="C578" s="353"/>
      <c r="D578" s="356"/>
      <c r="E578" s="359"/>
      <c r="F578" s="362"/>
      <c r="G578" s="353"/>
      <c r="H578" s="365"/>
      <c r="I578" s="372"/>
      <c r="J578" s="373"/>
      <c r="K578" s="374"/>
      <c r="L578" s="375"/>
      <c r="M578" s="376"/>
      <c r="N578" s="376"/>
      <c r="O578" s="376"/>
      <c r="P578" s="376"/>
      <c r="Q578" s="377"/>
      <c r="R578" s="372"/>
      <c r="S578" s="373"/>
      <c r="T578" s="380"/>
      <c r="U578" s="387"/>
      <c r="V578" s="388"/>
      <c r="W578" s="389"/>
      <c r="X578" s="348"/>
      <c r="Y578" s="349"/>
      <c r="Z578" s="349"/>
      <c r="AA578" s="349"/>
      <c r="AB578" s="349"/>
      <c r="AC578" s="350"/>
      <c r="AD578" s="98"/>
      <c r="AU578" s="346"/>
      <c r="AV578" s="346"/>
    </row>
    <row r="579" spans="3:48" ht="10.9" customHeight="1">
      <c r="C579" s="351">
        <v>7</v>
      </c>
      <c r="D579" s="354" t="s">
        <v>9</v>
      </c>
      <c r="E579" s="357">
        <v>6</v>
      </c>
      <c r="F579" s="360" t="s">
        <v>10</v>
      </c>
      <c r="G579" s="351" t="s">
        <v>24</v>
      </c>
      <c r="H579" s="363"/>
      <c r="I579" s="366"/>
      <c r="J579" s="367"/>
      <c r="K579" s="368"/>
      <c r="L579" s="375">
        <f t="shared" ref="L579" si="314">IF(AND(I579="△",AU579="●"),2+ROUNDDOWN(($K$246-100)/100,0)*2,0)</f>
        <v>0</v>
      </c>
      <c r="M579" s="376"/>
      <c r="N579" s="376"/>
      <c r="O579" s="376"/>
      <c r="P579" s="376"/>
      <c r="Q579" s="377"/>
      <c r="R579" s="366"/>
      <c r="S579" s="367"/>
      <c r="T579" s="378"/>
      <c r="U579" s="381">
        <f t="shared" ref="U579" si="315">IF(R579="①",$AL$198,IF(R579="②",$AL$229,0))</f>
        <v>0</v>
      </c>
      <c r="V579" s="382"/>
      <c r="W579" s="383"/>
      <c r="X579" s="348">
        <f t="shared" ref="X579" si="316">IF(I579="○",L579,ROUNDUP(L579*U579,1))</f>
        <v>0</v>
      </c>
      <c r="Y579" s="349"/>
      <c r="Z579" s="349"/>
      <c r="AA579" s="349"/>
      <c r="AB579" s="349"/>
      <c r="AC579" s="350"/>
      <c r="AD579" s="98"/>
      <c r="AU579" s="346" t="str">
        <f t="shared" ref="AU579" si="317">IF(OR(I579="×",AU583="×"),"×","●")</f>
        <v>●</v>
      </c>
      <c r="AV579" s="346">
        <f t="shared" ref="AV579" si="318">IF(AU579="●",IF(I579="定","-",I579),"-")</f>
        <v>0</v>
      </c>
    </row>
    <row r="580" spans="3:48" ht="10.9" customHeight="1">
      <c r="C580" s="352"/>
      <c r="D580" s="355"/>
      <c r="E580" s="358"/>
      <c r="F580" s="361"/>
      <c r="G580" s="352"/>
      <c r="H580" s="364"/>
      <c r="I580" s="369"/>
      <c r="J580" s="370"/>
      <c r="K580" s="371"/>
      <c r="L580" s="375"/>
      <c r="M580" s="376"/>
      <c r="N580" s="376"/>
      <c r="O580" s="376"/>
      <c r="P580" s="376"/>
      <c r="Q580" s="377"/>
      <c r="R580" s="369"/>
      <c r="S580" s="370"/>
      <c r="T580" s="379"/>
      <c r="U580" s="384"/>
      <c r="V580" s="385"/>
      <c r="W580" s="386"/>
      <c r="X580" s="348"/>
      <c r="Y580" s="349"/>
      <c r="Z580" s="349"/>
      <c r="AA580" s="349"/>
      <c r="AB580" s="349"/>
      <c r="AC580" s="350"/>
      <c r="AD580" s="98"/>
      <c r="AU580" s="346"/>
      <c r="AV580" s="346"/>
    </row>
    <row r="581" spans="3:48" ht="10.9" customHeight="1">
      <c r="C581" s="352"/>
      <c r="D581" s="355"/>
      <c r="E581" s="358"/>
      <c r="F581" s="361"/>
      <c r="G581" s="352"/>
      <c r="H581" s="364"/>
      <c r="I581" s="369"/>
      <c r="J581" s="370"/>
      <c r="K581" s="371"/>
      <c r="L581" s="375"/>
      <c r="M581" s="376"/>
      <c r="N581" s="376"/>
      <c r="O581" s="376"/>
      <c r="P581" s="376"/>
      <c r="Q581" s="377"/>
      <c r="R581" s="369"/>
      <c r="S581" s="370"/>
      <c r="T581" s="379"/>
      <c r="U581" s="384"/>
      <c r="V581" s="385"/>
      <c r="W581" s="386"/>
      <c r="X581" s="348"/>
      <c r="Y581" s="349"/>
      <c r="Z581" s="349"/>
      <c r="AA581" s="349"/>
      <c r="AB581" s="349"/>
      <c r="AC581" s="350"/>
      <c r="AD581" s="98"/>
      <c r="AU581" s="346"/>
      <c r="AV581" s="346"/>
    </row>
    <row r="582" spans="3:48" ht="10.9" customHeight="1">
      <c r="C582" s="353"/>
      <c r="D582" s="356"/>
      <c r="E582" s="359"/>
      <c r="F582" s="362"/>
      <c r="G582" s="353"/>
      <c r="H582" s="365"/>
      <c r="I582" s="372"/>
      <c r="J582" s="373"/>
      <c r="K582" s="374"/>
      <c r="L582" s="375"/>
      <c r="M582" s="376"/>
      <c r="N582" s="376"/>
      <c r="O582" s="376"/>
      <c r="P582" s="376"/>
      <c r="Q582" s="377"/>
      <c r="R582" s="372"/>
      <c r="S582" s="373"/>
      <c r="T582" s="380"/>
      <c r="U582" s="387"/>
      <c r="V582" s="388"/>
      <c r="W582" s="389"/>
      <c r="X582" s="348"/>
      <c r="Y582" s="349"/>
      <c r="Z582" s="349"/>
      <c r="AA582" s="349"/>
      <c r="AB582" s="349"/>
      <c r="AC582" s="350"/>
      <c r="AD582" s="98"/>
      <c r="AU582" s="346"/>
      <c r="AV582" s="346"/>
    </row>
    <row r="583" spans="3:48" ht="10.9" customHeight="1">
      <c r="C583" s="351">
        <v>7</v>
      </c>
      <c r="D583" s="354" t="s">
        <v>9</v>
      </c>
      <c r="E583" s="357">
        <v>7</v>
      </c>
      <c r="F583" s="360" t="s">
        <v>10</v>
      </c>
      <c r="G583" s="351" t="s">
        <v>25</v>
      </c>
      <c r="H583" s="363"/>
      <c r="I583" s="366"/>
      <c r="J583" s="367"/>
      <c r="K583" s="368"/>
      <c r="L583" s="375">
        <f t="shared" ref="L583" si="319">IF(AND(I583="△",AU583="●"),2+ROUNDDOWN(($K$246-100)/100,0)*2,0)</f>
        <v>0</v>
      </c>
      <c r="M583" s="376"/>
      <c r="N583" s="376"/>
      <c r="O583" s="376"/>
      <c r="P583" s="376"/>
      <c r="Q583" s="377"/>
      <c r="R583" s="366"/>
      <c r="S583" s="367"/>
      <c r="T583" s="378"/>
      <c r="U583" s="381">
        <f t="shared" ref="U583" si="320">IF(R583="①",$AL$198,IF(R583="②",$AL$229,0))</f>
        <v>0</v>
      </c>
      <c r="V583" s="382"/>
      <c r="W583" s="383"/>
      <c r="X583" s="348">
        <f t="shared" ref="X583" si="321">IF(I583="○",L583,ROUNDUP(L583*U583,1))</f>
        <v>0</v>
      </c>
      <c r="Y583" s="349"/>
      <c r="Z583" s="349"/>
      <c r="AA583" s="349"/>
      <c r="AB583" s="349"/>
      <c r="AC583" s="350"/>
      <c r="AD583" s="98"/>
      <c r="AU583" s="346" t="str">
        <f t="shared" ref="AU583" si="322">IF(OR(I583="×",AU587="×"),"×","●")</f>
        <v>●</v>
      </c>
      <c r="AV583" s="346">
        <f t="shared" ref="AV583" si="323">IF(AU583="●",IF(I583="定","-",I583),"-")</f>
        <v>0</v>
      </c>
    </row>
    <row r="584" spans="3:48" ht="10.9" customHeight="1">
      <c r="C584" s="352"/>
      <c r="D584" s="355"/>
      <c r="E584" s="358"/>
      <c r="F584" s="361"/>
      <c r="G584" s="352"/>
      <c r="H584" s="364"/>
      <c r="I584" s="369"/>
      <c r="J584" s="370"/>
      <c r="K584" s="371"/>
      <c r="L584" s="375"/>
      <c r="M584" s="376"/>
      <c r="N584" s="376"/>
      <c r="O584" s="376"/>
      <c r="P584" s="376"/>
      <c r="Q584" s="377"/>
      <c r="R584" s="369"/>
      <c r="S584" s="370"/>
      <c r="T584" s="379"/>
      <c r="U584" s="384"/>
      <c r="V584" s="385"/>
      <c r="W584" s="386"/>
      <c r="X584" s="348"/>
      <c r="Y584" s="349"/>
      <c r="Z584" s="349"/>
      <c r="AA584" s="349"/>
      <c r="AB584" s="349"/>
      <c r="AC584" s="350"/>
      <c r="AD584" s="98"/>
      <c r="AU584" s="346"/>
      <c r="AV584" s="346"/>
    </row>
    <row r="585" spans="3:48" ht="10.9" customHeight="1">
      <c r="C585" s="352"/>
      <c r="D585" s="355"/>
      <c r="E585" s="358"/>
      <c r="F585" s="361"/>
      <c r="G585" s="352"/>
      <c r="H585" s="364"/>
      <c r="I585" s="369"/>
      <c r="J585" s="370"/>
      <c r="K585" s="371"/>
      <c r="L585" s="375"/>
      <c r="M585" s="376"/>
      <c r="N585" s="376"/>
      <c r="O585" s="376"/>
      <c r="P585" s="376"/>
      <c r="Q585" s="377"/>
      <c r="R585" s="369"/>
      <c r="S585" s="370"/>
      <c r="T585" s="379"/>
      <c r="U585" s="384"/>
      <c r="V585" s="385"/>
      <c r="W585" s="386"/>
      <c r="X585" s="348"/>
      <c r="Y585" s="349"/>
      <c r="Z585" s="349"/>
      <c r="AA585" s="349"/>
      <c r="AB585" s="349"/>
      <c r="AC585" s="350"/>
      <c r="AD585" s="98"/>
      <c r="AU585" s="346"/>
      <c r="AV585" s="346"/>
    </row>
    <row r="586" spans="3:48" ht="10.9" customHeight="1">
      <c r="C586" s="353"/>
      <c r="D586" s="356"/>
      <c r="E586" s="359"/>
      <c r="F586" s="362"/>
      <c r="G586" s="353"/>
      <c r="H586" s="365"/>
      <c r="I586" s="372"/>
      <c r="J586" s="373"/>
      <c r="K586" s="374"/>
      <c r="L586" s="375"/>
      <c r="M586" s="376"/>
      <c r="N586" s="376"/>
      <c r="O586" s="376"/>
      <c r="P586" s="376"/>
      <c r="Q586" s="377"/>
      <c r="R586" s="372"/>
      <c r="S586" s="373"/>
      <c r="T586" s="380"/>
      <c r="U586" s="387"/>
      <c r="V586" s="388"/>
      <c r="W586" s="389"/>
      <c r="X586" s="348"/>
      <c r="Y586" s="349"/>
      <c r="Z586" s="349"/>
      <c r="AA586" s="349"/>
      <c r="AB586" s="349"/>
      <c r="AC586" s="350"/>
      <c r="AD586" s="98"/>
      <c r="AU586" s="346"/>
      <c r="AV586" s="346"/>
    </row>
    <row r="587" spans="3:48" ht="10.9" customHeight="1">
      <c r="C587" s="351">
        <v>7</v>
      </c>
      <c r="D587" s="354" t="s">
        <v>9</v>
      </c>
      <c r="E587" s="357">
        <v>8</v>
      </c>
      <c r="F587" s="360" t="s">
        <v>10</v>
      </c>
      <c r="G587" s="351" t="s">
        <v>19</v>
      </c>
      <c r="H587" s="363"/>
      <c r="I587" s="366"/>
      <c r="J587" s="367"/>
      <c r="K587" s="368"/>
      <c r="L587" s="375">
        <f t="shared" ref="L587" si="324">IF(AND(I587="△",AU587="●"),2+ROUNDDOWN(($K$246-100)/100,0)*2,0)</f>
        <v>0</v>
      </c>
      <c r="M587" s="376"/>
      <c r="N587" s="376"/>
      <c r="O587" s="376"/>
      <c r="P587" s="376"/>
      <c r="Q587" s="377"/>
      <c r="R587" s="366"/>
      <c r="S587" s="367"/>
      <c r="T587" s="378"/>
      <c r="U587" s="381">
        <f t="shared" ref="U587" si="325">IF(R587="①",$AL$198,IF(R587="②",$AL$229,0))</f>
        <v>0</v>
      </c>
      <c r="V587" s="382"/>
      <c r="W587" s="383"/>
      <c r="X587" s="348">
        <f t="shared" ref="X587" si="326">IF(I587="○",L587,ROUNDUP(L587*U587,1))</f>
        <v>0</v>
      </c>
      <c r="Y587" s="349"/>
      <c r="Z587" s="349"/>
      <c r="AA587" s="349"/>
      <c r="AB587" s="349"/>
      <c r="AC587" s="350"/>
      <c r="AD587" s="98"/>
      <c r="AU587" s="346" t="str">
        <f t="shared" ref="AU587" si="327">IF(OR(I587="×",AU591="×"),"×","●")</f>
        <v>●</v>
      </c>
      <c r="AV587" s="346">
        <f t="shared" ref="AV587" si="328">IF(AU587="●",IF(I587="定","-",I587),"-")</f>
        <v>0</v>
      </c>
    </row>
    <row r="588" spans="3:48" ht="10.9" customHeight="1">
      <c r="C588" s="352"/>
      <c r="D588" s="355"/>
      <c r="E588" s="358"/>
      <c r="F588" s="361"/>
      <c r="G588" s="352"/>
      <c r="H588" s="364"/>
      <c r="I588" s="369"/>
      <c r="J588" s="370"/>
      <c r="K588" s="371"/>
      <c r="L588" s="375"/>
      <c r="M588" s="376"/>
      <c r="N588" s="376"/>
      <c r="O588" s="376"/>
      <c r="P588" s="376"/>
      <c r="Q588" s="377"/>
      <c r="R588" s="369"/>
      <c r="S588" s="370"/>
      <c r="T588" s="379"/>
      <c r="U588" s="384"/>
      <c r="V588" s="385"/>
      <c r="W588" s="386"/>
      <c r="X588" s="348"/>
      <c r="Y588" s="349"/>
      <c r="Z588" s="349"/>
      <c r="AA588" s="349"/>
      <c r="AB588" s="349"/>
      <c r="AC588" s="350"/>
      <c r="AD588" s="98"/>
      <c r="AU588" s="346"/>
      <c r="AV588" s="346"/>
    </row>
    <row r="589" spans="3:48" ht="10.9" customHeight="1">
      <c r="C589" s="352"/>
      <c r="D589" s="355"/>
      <c r="E589" s="358"/>
      <c r="F589" s="361"/>
      <c r="G589" s="352"/>
      <c r="H589" s="364"/>
      <c r="I589" s="369"/>
      <c r="J589" s="370"/>
      <c r="K589" s="371"/>
      <c r="L589" s="375"/>
      <c r="M589" s="376"/>
      <c r="N589" s="376"/>
      <c r="O589" s="376"/>
      <c r="P589" s="376"/>
      <c r="Q589" s="377"/>
      <c r="R589" s="369"/>
      <c r="S589" s="370"/>
      <c r="T589" s="379"/>
      <c r="U589" s="384"/>
      <c r="V589" s="385"/>
      <c r="W589" s="386"/>
      <c r="X589" s="348"/>
      <c r="Y589" s="349"/>
      <c r="Z589" s="349"/>
      <c r="AA589" s="349"/>
      <c r="AB589" s="349"/>
      <c r="AC589" s="350"/>
      <c r="AD589" s="98"/>
      <c r="AU589" s="346"/>
      <c r="AV589" s="346"/>
    </row>
    <row r="590" spans="3:48" ht="10.9" customHeight="1">
      <c r="C590" s="353"/>
      <c r="D590" s="356"/>
      <c r="E590" s="359"/>
      <c r="F590" s="362"/>
      <c r="G590" s="353"/>
      <c r="H590" s="365"/>
      <c r="I590" s="372"/>
      <c r="J590" s="373"/>
      <c r="K590" s="374"/>
      <c r="L590" s="375"/>
      <c r="M590" s="376"/>
      <c r="N590" s="376"/>
      <c r="O590" s="376"/>
      <c r="P590" s="376"/>
      <c r="Q590" s="377"/>
      <c r="R590" s="372"/>
      <c r="S590" s="373"/>
      <c r="T590" s="380"/>
      <c r="U590" s="387"/>
      <c r="V590" s="388"/>
      <c r="W590" s="389"/>
      <c r="X590" s="348"/>
      <c r="Y590" s="349"/>
      <c r="Z590" s="349"/>
      <c r="AA590" s="349"/>
      <c r="AB590" s="349"/>
      <c r="AC590" s="350"/>
      <c r="AD590" s="98"/>
      <c r="AU590" s="346"/>
      <c r="AV590" s="346"/>
    </row>
    <row r="591" spans="3:48" ht="10.9" customHeight="1">
      <c r="C591" s="351">
        <v>7</v>
      </c>
      <c r="D591" s="354" t="s">
        <v>9</v>
      </c>
      <c r="E591" s="357">
        <v>9</v>
      </c>
      <c r="F591" s="360" t="s">
        <v>10</v>
      </c>
      <c r="G591" s="351" t="s">
        <v>20</v>
      </c>
      <c r="H591" s="363"/>
      <c r="I591" s="366"/>
      <c r="J591" s="367"/>
      <c r="K591" s="368"/>
      <c r="L591" s="375">
        <f t="shared" ref="L591" si="329">IF(AND(I591="△",AU591="●"),2+ROUNDDOWN(($K$246-100)/100,0)*2,0)</f>
        <v>0</v>
      </c>
      <c r="M591" s="376"/>
      <c r="N591" s="376"/>
      <c r="O591" s="376"/>
      <c r="P591" s="376"/>
      <c r="Q591" s="377"/>
      <c r="R591" s="366"/>
      <c r="S591" s="367"/>
      <c r="T591" s="378"/>
      <c r="U591" s="381">
        <f t="shared" ref="U591" si="330">IF(R591="①",$AL$198,IF(R591="②",$AL$229,0))</f>
        <v>0</v>
      </c>
      <c r="V591" s="382"/>
      <c r="W591" s="383"/>
      <c r="X591" s="348">
        <f t="shared" ref="X591" si="331">IF(I591="○",L591,ROUNDUP(L591*U591,1))</f>
        <v>0</v>
      </c>
      <c r="Y591" s="349"/>
      <c r="Z591" s="349"/>
      <c r="AA591" s="349"/>
      <c r="AB591" s="349"/>
      <c r="AC591" s="350"/>
      <c r="AD591" s="98"/>
      <c r="AU591" s="346" t="str">
        <f t="shared" ref="AU591" si="332">IF(OR(I591="×",AU595="×"),"×","●")</f>
        <v>●</v>
      </c>
      <c r="AV591" s="346">
        <f t="shared" ref="AV591" si="333">IF(AU591="●",IF(I591="定","-",I591),"-")</f>
        <v>0</v>
      </c>
    </row>
    <row r="592" spans="3:48" ht="10.9" customHeight="1">
      <c r="C592" s="352"/>
      <c r="D592" s="355"/>
      <c r="E592" s="358"/>
      <c r="F592" s="361"/>
      <c r="G592" s="352"/>
      <c r="H592" s="364"/>
      <c r="I592" s="369"/>
      <c r="J592" s="370"/>
      <c r="K592" s="371"/>
      <c r="L592" s="375"/>
      <c r="M592" s="376"/>
      <c r="N592" s="376"/>
      <c r="O592" s="376"/>
      <c r="P592" s="376"/>
      <c r="Q592" s="377"/>
      <c r="R592" s="369"/>
      <c r="S592" s="370"/>
      <c r="T592" s="379"/>
      <c r="U592" s="384"/>
      <c r="V592" s="385"/>
      <c r="W592" s="386"/>
      <c r="X592" s="348"/>
      <c r="Y592" s="349"/>
      <c r="Z592" s="349"/>
      <c r="AA592" s="349"/>
      <c r="AB592" s="349"/>
      <c r="AC592" s="350"/>
      <c r="AD592" s="98"/>
      <c r="AU592" s="346"/>
      <c r="AV592" s="346"/>
    </row>
    <row r="593" spans="3:48" ht="10.9" customHeight="1">
      <c r="C593" s="352"/>
      <c r="D593" s="355"/>
      <c r="E593" s="358"/>
      <c r="F593" s="361"/>
      <c r="G593" s="352"/>
      <c r="H593" s="364"/>
      <c r="I593" s="369"/>
      <c r="J593" s="370"/>
      <c r="K593" s="371"/>
      <c r="L593" s="375"/>
      <c r="M593" s="376"/>
      <c r="N593" s="376"/>
      <c r="O593" s="376"/>
      <c r="P593" s="376"/>
      <c r="Q593" s="377"/>
      <c r="R593" s="369"/>
      <c r="S593" s="370"/>
      <c r="T593" s="379"/>
      <c r="U593" s="384"/>
      <c r="V593" s="385"/>
      <c r="W593" s="386"/>
      <c r="X593" s="348"/>
      <c r="Y593" s="349"/>
      <c r="Z593" s="349"/>
      <c r="AA593" s="349"/>
      <c r="AB593" s="349"/>
      <c r="AC593" s="350"/>
      <c r="AD593" s="98"/>
      <c r="AU593" s="346"/>
      <c r="AV593" s="346"/>
    </row>
    <row r="594" spans="3:48" ht="10.9" customHeight="1">
      <c r="C594" s="353"/>
      <c r="D594" s="356"/>
      <c r="E594" s="359"/>
      <c r="F594" s="362"/>
      <c r="G594" s="353"/>
      <c r="H594" s="365"/>
      <c r="I594" s="372"/>
      <c r="J594" s="373"/>
      <c r="K594" s="374"/>
      <c r="L594" s="375"/>
      <c r="M594" s="376"/>
      <c r="N594" s="376"/>
      <c r="O594" s="376"/>
      <c r="P594" s="376"/>
      <c r="Q594" s="377"/>
      <c r="R594" s="372"/>
      <c r="S594" s="373"/>
      <c r="T594" s="380"/>
      <c r="U594" s="387"/>
      <c r="V594" s="388"/>
      <c r="W594" s="389"/>
      <c r="X594" s="348"/>
      <c r="Y594" s="349"/>
      <c r="Z594" s="349"/>
      <c r="AA594" s="349"/>
      <c r="AB594" s="349"/>
      <c r="AC594" s="350"/>
      <c r="AD594" s="98"/>
      <c r="AU594" s="346"/>
      <c r="AV594" s="346"/>
    </row>
    <row r="595" spans="3:48" ht="10.9" customHeight="1">
      <c r="C595" s="351">
        <v>7</v>
      </c>
      <c r="D595" s="354" t="s">
        <v>9</v>
      </c>
      <c r="E595" s="357">
        <v>10</v>
      </c>
      <c r="F595" s="360" t="s">
        <v>10</v>
      </c>
      <c r="G595" s="351" t="s">
        <v>21</v>
      </c>
      <c r="H595" s="363"/>
      <c r="I595" s="366"/>
      <c r="J595" s="367"/>
      <c r="K595" s="368"/>
      <c r="L595" s="375">
        <f t="shared" ref="L595" si="334">IF(AND(I595="△",AU595="●"),2+ROUNDDOWN(($K$246-100)/100,0)*2,0)</f>
        <v>0</v>
      </c>
      <c r="M595" s="376"/>
      <c r="N595" s="376"/>
      <c r="O595" s="376"/>
      <c r="P595" s="376"/>
      <c r="Q595" s="377"/>
      <c r="R595" s="366"/>
      <c r="S595" s="367"/>
      <c r="T595" s="378"/>
      <c r="U595" s="381">
        <f t="shared" ref="U595" si="335">IF(R595="①",$AL$198,IF(R595="②",$AL$229,0))</f>
        <v>0</v>
      </c>
      <c r="V595" s="382"/>
      <c r="W595" s="383"/>
      <c r="X595" s="348">
        <f t="shared" ref="X595" si="336">IF(I595="○",L595,ROUNDUP(L595*U595,1))</f>
        <v>0</v>
      </c>
      <c r="Y595" s="349"/>
      <c r="Z595" s="349"/>
      <c r="AA595" s="349"/>
      <c r="AB595" s="349"/>
      <c r="AC595" s="350"/>
      <c r="AD595" s="98"/>
      <c r="AU595" s="346" t="str">
        <f t="shared" ref="AU595" si="337">IF(OR(I595="×",AU599="×"),"×","●")</f>
        <v>●</v>
      </c>
      <c r="AV595" s="346">
        <f t="shared" ref="AV595" si="338">IF(AU595="●",IF(I595="定","-",I595),"-")</f>
        <v>0</v>
      </c>
    </row>
    <row r="596" spans="3:48" ht="10.9" customHeight="1">
      <c r="C596" s="352"/>
      <c r="D596" s="355"/>
      <c r="E596" s="358"/>
      <c r="F596" s="361"/>
      <c r="G596" s="352"/>
      <c r="H596" s="364"/>
      <c r="I596" s="369"/>
      <c r="J596" s="370"/>
      <c r="K596" s="371"/>
      <c r="L596" s="375"/>
      <c r="M596" s="376"/>
      <c r="N596" s="376"/>
      <c r="O596" s="376"/>
      <c r="P596" s="376"/>
      <c r="Q596" s="377"/>
      <c r="R596" s="369"/>
      <c r="S596" s="370"/>
      <c r="T596" s="379"/>
      <c r="U596" s="384"/>
      <c r="V596" s="385"/>
      <c r="W596" s="386"/>
      <c r="X596" s="348"/>
      <c r="Y596" s="349"/>
      <c r="Z596" s="349"/>
      <c r="AA596" s="349"/>
      <c r="AB596" s="349"/>
      <c r="AC596" s="350"/>
      <c r="AD596" s="98"/>
      <c r="AU596" s="346"/>
      <c r="AV596" s="346"/>
    </row>
    <row r="597" spans="3:48" ht="10.9" customHeight="1">
      <c r="C597" s="352"/>
      <c r="D597" s="355"/>
      <c r="E597" s="358"/>
      <c r="F597" s="361"/>
      <c r="G597" s="352"/>
      <c r="H597" s="364"/>
      <c r="I597" s="369"/>
      <c r="J597" s="370"/>
      <c r="K597" s="371"/>
      <c r="L597" s="375"/>
      <c r="M597" s="376"/>
      <c r="N597" s="376"/>
      <c r="O597" s="376"/>
      <c r="P597" s="376"/>
      <c r="Q597" s="377"/>
      <c r="R597" s="369"/>
      <c r="S597" s="370"/>
      <c r="T597" s="379"/>
      <c r="U597" s="384"/>
      <c r="V597" s="385"/>
      <c r="W597" s="386"/>
      <c r="X597" s="348"/>
      <c r="Y597" s="349"/>
      <c r="Z597" s="349"/>
      <c r="AA597" s="349"/>
      <c r="AB597" s="349"/>
      <c r="AC597" s="350"/>
      <c r="AD597" s="98"/>
      <c r="AU597" s="346"/>
      <c r="AV597" s="346"/>
    </row>
    <row r="598" spans="3:48" ht="10.9" customHeight="1">
      <c r="C598" s="353"/>
      <c r="D598" s="356"/>
      <c r="E598" s="359"/>
      <c r="F598" s="362"/>
      <c r="G598" s="353"/>
      <c r="H598" s="365"/>
      <c r="I598" s="372"/>
      <c r="J598" s="373"/>
      <c r="K598" s="374"/>
      <c r="L598" s="375"/>
      <c r="M598" s="376"/>
      <c r="N598" s="376"/>
      <c r="O598" s="376"/>
      <c r="P598" s="376"/>
      <c r="Q598" s="377"/>
      <c r="R598" s="372"/>
      <c r="S598" s="373"/>
      <c r="T598" s="380"/>
      <c r="U598" s="387"/>
      <c r="V598" s="388"/>
      <c r="W598" s="389"/>
      <c r="X598" s="348"/>
      <c r="Y598" s="349"/>
      <c r="Z598" s="349"/>
      <c r="AA598" s="349"/>
      <c r="AB598" s="349"/>
      <c r="AC598" s="350"/>
      <c r="AD598" s="98"/>
      <c r="AU598" s="346"/>
      <c r="AV598" s="346"/>
    </row>
    <row r="599" spans="3:48" ht="10.9" customHeight="1">
      <c r="C599" s="351">
        <v>7</v>
      </c>
      <c r="D599" s="354" t="s">
        <v>9</v>
      </c>
      <c r="E599" s="357">
        <v>11</v>
      </c>
      <c r="F599" s="360" t="s">
        <v>10</v>
      </c>
      <c r="G599" s="351" t="s">
        <v>22</v>
      </c>
      <c r="H599" s="363"/>
      <c r="I599" s="366"/>
      <c r="J599" s="367"/>
      <c r="K599" s="368"/>
      <c r="L599" s="375">
        <f t="shared" ref="L599" si="339">IF(AND(I599="△",AU599="●"),2+ROUNDDOWN(($K$246-100)/100,0)*2,0)</f>
        <v>0</v>
      </c>
      <c r="M599" s="376"/>
      <c r="N599" s="376"/>
      <c r="O599" s="376"/>
      <c r="P599" s="376"/>
      <c r="Q599" s="377"/>
      <c r="R599" s="366"/>
      <c r="S599" s="367"/>
      <c r="T599" s="378"/>
      <c r="U599" s="381">
        <f t="shared" ref="U599" si="340">IF(R599="①",$AL$198,IF(R599="②",$AL$229,0))</f>
        <v>0</v>
      </c>
      <c r="V599" s="382"/>
      <c r="W599" s="383"/>
      <c r="X599" s="348">
        <f t="shared" ref="X599" si="341">IF(I599="○",L599,ROUNDUP(L599*U599,1))</f>
        <v>0</v>
      </c>
      <c r="Y599" s="349"/>
      <c r="Z599" s="349"/>
      <c r="AA599" s="349"/>
      <c r="AB599" s="349"/>
      <c r="AC599" s="350"/>
      <c r="AD599" s="98"/>
      <c r="AU599" s="346" t="str">
        <f>IF(I599="×","×","●")</f>
        <v>●</v>
      </c>
      <c r="AV599" s="346">
        <f t="shared" ref="AV599" si="342">IF(AU599="●",IF(I599="定","-",I599),"-")</f>
        <v>0</v>
      </c>
    </row>
    <row r="600" spans="3:48" ht="10.9" customHeight="1">
      <c r="C600" s="352"/>
      <c r="D600" s="355"/>
      <c r="E600" s="358"/>
      <c r="F600" s="361"/>
      <c r="G600" s="352"/>
      <c r="H600" s="364"/>
      <c r="I600" s="369"/>
      <c r="J600" s="370"/>
      <c r="K600" s="371"/>
      <c r="L600" s="375"/>
      <c r="M600" s="376"/>
      <c r="N600" s="376"/>
      <c r="O600" s="376"/>
      <c r="P600" s="376"/>
      <c r="Q600" s="377"/>
      <c r="R600" s="369"/>
      <c r="S600" s="370"/>
      <c r="T600" s="379"/>
      <c r="U600" s="384"/>
      <c r="V600" s="385"/>
      <c r="W600" s="386"/>
      <c r="X600" s="348"/>
      <c r="Y600" s="349"/>
      <c r="Z600" s="349"/>
      <c r="AA600" s="349"/>
      <c r="AB600" s="349"/>
      <c r="AC600" s="350"/>
      <c r="AD600" s="98"/>
      <c r="AU600" s="346"/>
      <c r="AV600" s="346"/>
    </row>
    <row r="601" spans="3:48" ht="10.9" customHeight="1">
      <c r="C601" s="352"/>
      <c r="D601" s="355"/>
      <c r="E601" s="358"/>
      <c r="F601" s="361"/>
      <c r="G601" s="352"/>
      <c r="H601" s="364"/>
      <c r="I601" s="369"/>
      <c r="J601" s="370"/>
      <c r="K601" s="371"/>
      <c r="L601" s="375"/>
      <c r="M601" s="376"/>
      <c r="N601" s="376"/>
      <c r="O601" s="376"/>
      <c r="P601" s="376"/>
      <c r="Q601" s="377"/>
      <c r="R601" s="369"/>
      <c r="S601" s="370"/>
      <c r="T601" s="379"/>
      <c r="U601" s="384"/>
      <c r="V601" s="385"/>
      <c r="W601" s="386"/>
      <c r="X601" s="348"/>
      <c r="Y601" s="349"/>
      <c r="Z601" s="349"/>
      <c r="AA601" s="349"/>
      <c r="AB601" s="349"/>
      <c r="AC601" s="350"/>
      <c r="AD601" s="98"/>
      <c r="AU601" s="346"/>
      <c r="AV601" s="346"/>
    </row>
    <row r="602" spans="3:48" ht="10.9" customHeight="1" thickBot="1">
      <c r="C602" s="397"/>
      <c r="D602" s="399"/>
      <c r="E602" s="401"/>
      <c r="F602" s="403"/>
      <c r="G602" s="397"/>
      <c r="H602" s="405"/>
      <c r="I602" s="409"/>
      <c r="J602" s="410"/>
      <c r="K602" s="411"/>
      <c r="L602" s="415"/>
      <c r="M602" s="416"/>
      <c r="N602" s="416"/>
      <c r="O602" s="416"/>
      <c r="P602" s="416"/>
      <c r="Q602" s="417"/>
      <c r="R602" s="409"/>
      <c r="S602" s="410"/>
      <c r="T602" s="419"/>
      <c r="U602" s="423"/>
      <c r="V602" s="424"/>
      <c r="W602" s="425"/>
      <c r="X602" s="393"/>
      <c r="Y602" s="394"/>
      <c r="Z602" s="394"/>
      <c r="AA602" s="394"/>
      <c r="AB602" s="394"/>
      <c r="AC602" s="395"/>
      <c r="AD602" s="98"/>
      <c r="AU602" s="347"/>
      <c r="AV602" s="347"/>
    </row>
    <row r="603" spans="3:48" ht="10.9" customHeight="1" thickTop="1">
      <c r="C603" s="1043">
        <v>7</v>
      </c>
      <c r="D603" s="1046" t="s">
        <v>9</v>
      </c>
      <c r="E603" s="1049">
        <v>12</v>
      </c>
      <c r="F603" s="1052" t="s">
        <v>10</v>
      </c>
      <c r="G603" s="1043" t="s">
        <v>23</v>
      </c>
      <c r="H603" s="1055"/>
      <c r="I603" s="1063"/>
      <c r="J603" s="1064"/>
      <c r="K603" s="1072"/>
      <c r="L603" s="1060"/>
      <c r="M603" s="1061"/>
      <c r="N603" s="1061"/>
      <c r="O603" s="1061"/>
      <c r="P603" s="1061"/>
      <c r="Q603" s="1062"/>
      <c r="R603" s="1063"/>
      <c r="S603" s="1064"/>
      <c r="T603" s="1065"/>
      <c r="U603" s="1066"/>
      <c r="V603" s="1067"/>
      <c r="W603" s="1068"/>
      <c r="X603" s="1069"/>
      <c r="Y603" s="1070"/>
      <c r="Z603" s="1070"/>
      <c r="AA603" s="1070"/>
      <c r="AB603" s="1070"/>
      <c r="AC603" s="1071"/>
      <c r="AD603" s="98"/>
      <c r="AU603" s="346" t="str">
        <f t="shared" ref="AU603" si="343">IF(OR(I603="×",AU607="×"),"×","●")</f>
        <v>●</v>
      </c>
      <c r="AV603" s="346">
        <f t="shared" ref="AV603" si="344">IF(AU603="●",IF(I603="定","-",I603),"-")</f>
        <v>0</v>
      </c>
    </row>
    <row r="604" spans="3:48" ht="10.9" customHeight="1">
      <c r="C604" s="1043"/>
      <c r="D604" s="1046"/>
      <c r="E604" s="1049"/>
      <c r="F604" s="1052"/>
      <c r="G604" s="1043"/>
      <c r="H604" s="1055"/>
      <c r="I604" s="1024"/>
      <c r="J604" s="1025"/>
      <c r="K604" s="1058"/>
      <c r="L604" s="1018"/>
      <c r="M604" s="1019"/>
      <c r="N604" s="1019"/>
      <c r="O604" s="1019"/>
      <c r="P604" s="1019"/>
      <c r="Q604" s="1020"/>
      <c r="R604" s="1024"/>
      <c r="S604" s="1025"/>
      <c r="T604" s="1026"/>
      <c r="U604" s="1033"/>
      <c r="V604" s="1034"/>
      <c r="W604" s="1035"/>
      <c r="X604" s="1039"/>
      <c r="Y604" s="1040"/>
      <c r="Z604" s="1040"/>
      <c r="AA604" s="1040"/>
      <c r="AB604" s="1040"/>
      <c r="AC604" s="1041"/>
      <c r="AD604" s="98"/>
      <c r="AU604" s="346"/>
      <c r="AV604" s="346"/>
    </row>
    <row r="605" spans="3:48" ht="10.9" customHeight="1">
      <c r="C605" s="1043"/>
      <c r="D605" s="1046"/>
      <c r="E605" s="1049"/>
      <c r="F605" s="1052"/>
      <c r="G605" s="1043"/>
      <c r="H605" s="1055"/>
      <c r="I605" s="1024"/>
      <c r="J605" s="1025"/>
      <c r="K605" s="1058"/>
      <c r="L605" s="1018"/>
      <c r="M605" s="1019"/>
      <c r="N605" s="1019"/>
      <c r="O605" s="1019"/>
      <c r="P605" s="1019"/>
      <c r="Q605" s="1020"/>
      <c r="R605" s="1024"/>
      <c r="S605" s="1025"/>
      <c r="T605" s="1026"/>
      <c r="U605" s="1033"/>
      <c r="V605" s="1034"/>
      <c r="W605" s="1035"/>
      <c r="X605" s="1039"/>
      <c r="Y605" s="1040"/>
      <c r="Z605" s="1040"/>
      <c r="AA605" s="1040"/>
      <c r="AB605" s="1040"/>
      <c r="AC605" s="1041"/>
      <c r="AD605" s="98"/>
      <c r="AU605" s="346"/>
      <c r="AV605" s="346"/>
    </row>
    <row r="606" spans="3:48" ht="10.9" customHeight="1">
      <c r="C606" s="1044"/>
      <c r="D606" s="1047"/>
      <c r="E606" s="1050"/>
      <c r="F606" s="1053"/>
      <c r="G606" s="1044"/>
      <c r="H606" s="1056"/>
      <c r="I606" s="1027"/>
      <c r="J606" s="1028"/>
      <c r="K606" s="1059"/>
      <c r="L606" s="1018"/>
      <c r="M606" s="1019"/>
      <c r="N606" s="1019"/>
      <c r="O606" s="1019"/>
      <c r="P606" s="1019"/>
      <c r="Q606" s="1020"/>
      <c r="R606" s="1027"/>
      <c r="S606" s="1028"/>
      <c r="T606" s="1029"/>
      <c r="U606" s="1036"/>
      <c r="V606" s="1037"/>
      <c r="W606" s="1038"/>
      <c r="X606" s="1039"/>
      <c r="Y606" s="1040"/>
      <c r="Z606" s="1040"/>
      <c r="AA606" s="1040"/>
      <c r="AB606" s="1040"/>
      <c r="AC606" s="1041"/>
      <c r="AD606" s="98"/>
      <c r="AU606" s="346"/>
      <c r="AV606" s="346"/>
    </row>
    <row r="607" spans="3:48" ht="10.9" customHeight="1">
      <c r="C607" s="1042">
        <v>7</v>
      </c>
      <c r="D607" s="1045" t="s">
        <v>9</v>
      </c>
      <c r="E607" s="1048">
        <v>13</v>
      </c>
      <c r="F607" s="1051" t="s">
        <v>10</v>
      </c>
      <c r="G607" s="1042" t="s">
        <v>24</v>
      </c>
      <c r="H607" s="1054"/>
      <c r="I607" s="1021"/>
      <c r="J607" s="1022"/>
      <c r="K607" s="1057"/>
      <c r="L607" s="1018"/>
      <c r="M607" s="1019"/>
      <c r="N607" s="1019"/>
      <c r="O607" s="1019"/>
      <c r="P607" s="1019"/>
      <c r="Q607" s="1020"/>
      <c r="R607" s="1021"/>
      <c r="S607" s="1022"/>
      <c r="T607" s="1023"/>
      <c r="U607" s="1030"/>
      <c r="V607" s="1031"/>
      <c r="W607" s="1032"/>
      <c r="X607" s="1039"/>
      <c r="Y607" s="1040"/>
      <c r="Z607" s="1040"/>
      <c r="AA607" s="1040"/>
      <c r="AB607" s="1040"/>
      <c r="AC607" s="1041"/>
      <c r="AD607" s="98"/>
      <c r="AU607" s="346" t="str">
        <f t="shared" ref="AU607" si="345">IF(OR(I607="×",AU611="×"),"×","●")</f>
        <v>●</v>
      </c>
      <c r="AV607" s="346">
        <f t="shared" ref="AV607" si="346">IF(AU607="●",IF(I607="定","-",I607),"-")</f>
        <v>0</v>
      </c>
    </row>
    <row r="608" spans="3:48" ht="10.9" customHeight="1">
      <c r="C608" s="1043"/>
      <c r="D608" s="1046"/>
      <c r="E608" s="1049"/>
      <c r="F608" s="1052"/>
      <c r="G608" s="1043"/>
      <c r="H608" s="1055"/>
      <c r="I608" s="1024"/>
      <c r="J608" s="1025"/>
      <c r="K608" s="1058"/>
      <c r="L608" s="1018"/>
      <c r="M608" s="1019"/>
      <c r="N608" s="1019"/>
      <c r="O608" s="1019"/>
      <c r="P608" s="1019"/>
      <c r="Q608" s="1020"/>
      <c r="R608" s="1024"/>
      <c r="S608" s="1025"/>
      <c r="T608" s="1026"/>
      <c r="U608" s="1033"/>
      <c r="V608" s="1034"/>
      <c r="W608" s="1035"/>
      <c r="X608" s="1039"/>
      <c r="Y608" s="1040"/>
      <c r="Z608" s="1040"/>
      <c r="AA608" s="1040"/>
      <c r="AB608" s="1040"/>
      <c r="AC608" s="1041"/>
      <c r="AD608" s="98"/>
      <c r="AU608" s="346"/>
      <c r="AV608" s="346"/>
    </row>
    <row r="609" spans="3:48" ht="10.9" customHeight="1">
      <c r="C609" s="1043"/>
      <c r="D609" s="1046"/>
      <c r="E609" s="1049"/>
      <c r="F609" s="1052"/>
      <c r="G609" s="1043"/>
      <c r="H609" s="1055"/>
      <c r="I609" s="1024"/>
      <c r="J609" s="1025"/>
      <c r="K609" s="1058"/>
      <c r="L609" s="1018"/>
      <c r="M609" s="1019"/>
      <c r="N609" s="1019"/>
      <c r="O609" s="1019"/>
      <c r="P609" s="1019"/>
      <c r="Q609" s="1020"/>
      <c r="R609" s="1024"/>
      <c r="S609" s="1025"/>
      <c r="T609" s="1026"/>
      <c r="U609" s="1033"/>
      <c r="V609" s="1034"/>
      <c r="W609" s="1035"/>
      <c r="X609" s="1039"/>
      <c r="Y609" s="1040"/>
      <c r="Z609" s="1040"/>
      <c r="AA609" s="1040"/>
      <c r="AB609" s="1040"/>
      <c r="AC609" s="1041"/>
      <c r="AD609" s="98"/>
      <c r="AU609" s="346"/>
      <c r="AV609" s="346"/>
    </row>
    <row r="610" spans="3:48" ht="10.9" customHeight="1">
      <c r="C610" s="1044"/>
      <c r="D610" s="1047"/>
      <c r="E610" s="1050"/>
      <c r="F610" s="1053"/>
      <c r="G610" s="1044"/>
      <c r="H610" s="1056"/>
      <c r="I610" s="1027"/>
      <c r="J610" s="1028"/>
      <c r="K610" s="1059"/>
      <c r="L610" s="1018"/>
      <c r="M610" s="1019"/>
      <c r="N610" s="1019"/>
      <c r="O610" s="1019"/>
      <c r="P610" s="1019"/>
      <c r="Q610" s="1020"/>
      <c r="R610" s="1027"/>
      <c r="S610" s="1028"/>
      <c r="T610" s="1029"/>
      <c r="U610" s="1036"/>
      <c r="V610" s="1037"/>
      <c r="W610" s="1038"/>
      <c r="X610" s="1039"/>
      <c r="Y610" s="1040"/>
      <c r="Z610" s="1040"/>
      <c r="AA610" s="1040"/>
      <c r="AB610" s="1040"/>
      <c r="AC610" s="1041"/>
      <c r="AD610" s="98"/>
      <c r="AU610" s="346"/>
      <c r="AV610" s="346"/>
    </row>
    <row r="611" spans="3:48" ht="10.9" customHeight="1">
      <c r="C611" s="1042">
        <v>7</v>
      </c>
      <c r="D611" s="1045" t="s">
        <v>9</v>
      </c>
      <c r="E611" s="1048">
        <v>14</v>
      </c>
      <c r="F611" s="1051" t="s">
        <v>10</v>
      </c>
      <c r="G611" s="1042" t="s">
        <v>25</v>
      </c>
      <c r="H611" s="1054"/>
      <c r="I611" s="1021"/>
      <c r="J611" s="1022"/>
      <c r="K611" s="1057"/>
      <c r="L611" s="1018"/>
      <c r="M611" s="1019"/>
      <c r="N611" s="1019"/>
      <c r="O611" s="1019"/>
      <c r="P611" s="1019"/>
      <c r="Q611" s="1020"/>
      <c r="R611" s="1021"/>
      <c r="S611" s="1022"/>
      <c r="T611" s="1023"/>
      <c r="U611" s="1030"/>
      <c r="V611" s="1031"/>
      <c r="W611" s="1032"/>
      <c r="X611" s="1039"/>
      <c r="Y611" s="1040"/>
      <c r="Z611" s="1040"/>
      <c r="AA611" s="1040"/>
      <c r="AB611" s="1040"/>
      <c r="AC611" s="1041"/>
      <c r="AD611" s="98"/>
      <c r="AU611" s="346" t="str">
        <f t="shared" ref="AU611" si="347">IF(OR(I611="×",AU615="×"),"×","●")</f>
        <v>●</v>
      </c>
      <c r="AV611" s="346">
        <f t="shared" ref="AV611" si="348">IF(AU611="●",IF(I611="定","-",I611),"-")</f>
        <v>0</v>
      </c>
    </row>
    <row r="612" spans="3:48" ht="10.9" customHeight="1">
      <c r="C612" s="1043"/>
      <c r="D612" s="1046"/>
      <c r="E612" s="1049"/>
      <c r="F612" s="1052"/>
      <c r="G612" s="1043"/>
      <c r="H612" s="1055"/>
      <c r="I612" s="1024"/>
      <c r="J612" s="1025"/>
      <c r="K612" s="1058"/>
      <c r="L612" s="1018"/>
      <c r="M612" s="1019"/>
      <c r="N612" s="1019"/>
      <c r="O612" s="1019"/>
      <c r="P612" s="1019"/>
      <c r="Q612" s="1020"/>
      <c r="R612" s="1024"/>
      <c r="S612" s="1025"/>
      <c r="T612" s="1026"/>
      <c r="U612" s="1033"/>
      <c r="V612" s="1034"/>
      <c r="W612" s="1035"/>
      <c r="X612" s="1039"/>
      <c r="Y612" s="1040"/>
      <c r="Z612" s="1040"/>
      <c r="AA612" s="1040"/>
      <c r="AB612" s="1040"/>
      <c r="AC612" s="1041"/>
      <c r="AD612" s="98"/>
      <c r="AU612" s="346"/>
      <c r="AV612" s="346"/>
    </row>
    <row r="613" spans="3:48" ht="10.9" customHeight="1">
      <c r="C613" s="1043"/>
      <c r="D613" s="1046"/>
      <c r="E613" s="1049"/>
      <c r="F613" s="1052"/>
      <c r="G613" s="1043"/>
      <c r="H613" s="1055"/>
      <c r="I613" s="1024"/>
      <c r="J613" s="1025"/>
      <c r="K613" s="1058"/>
      <c r="L613" s="1018"/>
      <c r="M613" s="1019"/>
      <c r="N613" s="1019"/>
      <c r="O613" s="1019"/>
      <c r="P613" s="1019"/>
      <c r="Q613" s="1020"/>
      <c r="R613" s="1024"/>
      <c r="S613" s="1025"/>
      <c r="T613" s="1026"/>
      <c r="U613" s="1033"/>
      <c r="V613" s="1034"/>
      <c r="W613" s="1035"/>
      <c r="X613" s="1039"/>
      <c r="Y613" s="1040"/>
      <c r="Z613" s="1040"/>
      <c r="AA613" s="1040"/>
      <c r="AB613" s="1040"/>
      <c r="AC613" s="1041"/>
      <c r="AD613" s="98"/>
      <c r="AU613" s="346"/>
      <c r="AV613" s="346"/>
    </row>
    <row r="614" spans="3:48" ht="10.9" customHeight="1">
      <c r="C614" s="1044"/>
      <c r="D614" s="1047"/>
      <c r="E614" s="1050"/>
      <c r="F614" s="1053"/>
      <c r="G614" s="1044"/>
      <c r="H614" s="1056"/>
      <c r="I614" s="1027"/>
      <c r="J614" s="1028"/>
      <c r="K614" s="1059"/>
      <c r="L614" s="1018"/>
      <c r="M614" s="1019"/>
      <c r="N614" s="1019"/>
      <c r="O614" s="1019"/>
      <c r="P614" s="1019"/>
      <c r="Q614" s="1020"/>
      <c r="R614" s="1027"/>
      <c r="S614" s="1028"/>
      <c r="T614" s="1029"/>
      <c r="U614" s="1036"/>
      <c r="V614" s="1037"/>
      <c r="W614" s="1038"/>
      <c r="X614" s="1039"/>
      <c r="Y614" s="1040"/>
      <c r="Z614" s="1040"/>
      <c r="AA614" s="1040"/>
      <c r="AB614" s="1040"/>
      <c r="AC614" s="1041"/>
      <c r="AD614" s="98"/>
      <c r="AU614" s="346"/>
      <c r="AV614" s="346"/>
    </row>
    <row r="615" spans="3:48" ht="10.9" customHeight="1">
      <c r="C615" s="1042">
        <v>7</v>
      </c>
      <c r="D615" s="1045" t="s">
        <v>9</v>
      </c>
      <c r="E615" s="1048">
        <v>15</v>
      </c>
      <c r="F615" s="1051" t="s">
        <v>10</v>
      </c>
      <c r="G615" s="1042" t="s">
        <v>19</v>
      </c>
      <c r="H615" s="1054"/>
      <c r="I615" s="1021"/>
      <c r="J615" s="1022"/>
      <c r="K615" s="1057"/>
      <c r="L615" s="1018"/>
      <c r="M615" s="1019"/>
      <c r="N615" s="1019"/>
      <c r="O615" s="1019"/>
      <c r="P615" s="1019"/>
      <c r="Q615" s="1020"/>
      <c r="R615" s="1021"/>
      <c r="S615" s="1022"/>
      <c r="T615" s="1023"/>
      <c r="U615" s="1030"/>
      <c r="V615" s="1031"/>
      <c r="W615" s="1032"/>
      <c r="X615" s="1039"/>
      <c r="Y615" s="1040"/>
      <c r="Z615" s="1040"/>
      <c r="AA615" s="1040"/>
      <c r="AB615" s="1040"/>
      <c r="AC615" s="1041"/>
      <c r="AD615" s="98"/>
      <c r="AU615" s="346" t="str">
        <f t="shared" ref="AU615" si="349">IF(OR(I615="×",AU619="×"),"×","●")</f>
        <v>●</v>
      </c>
      <c r="AV615" s="346">
        <f t="shared" ref="AV615" si="350">IF(AU615="●",IF(I615="定","-",I615),"-")</f>
        <v>0</v>
      </c>
    </row>
    <row r="616" spans="3:48" ht="10.9" customHeight="1">
      <c r="C616" s="1043"/>
      <c r="D616" s="1046"/>
      <c r="E616" s="1049"/>
      <c r="F616" s="1052"/>
      <c r="G616" s="1043"/>
      <c r="H616" s="1055"/>
      <c r="I616" s="1024"/>
      <c r="J616" s="1025"/>
      <c r="K616" s="1058"/>
      <c r="L616" s="1018"/>
      <c r="M616" s="1019"/>
      <c r="N616" s="1019"/>
      <c r="O616" s="1019"/>
      <c r="P616" s="1019"/>
      <c r="Q616" s="1020"/>
      <c r="R616" s="1024"/>
      <c r="S616" s="1025"/>
      <c r="T616" s="1026"/>
      <c r="U616" s="1033"/>
      <c r="V616" s="1034"/>
      <c r="W616" s="1035"/>
      <c r="X616" s="1039"/>
      <c r="Y616" s="1040"/>
      <c r="Z616" s="1040"/>
      <c r="AA616" s="1040"/>
      <c r="AB616" s="1040"/>
      <c r="AC616" s="1041"/>
      <c r="AD616" s="98"/>
      <c r="AU616" s="346"/>
      <c r="AV616" s="346"/>
    </row>
    <row r="617" spans="3:48" ht="10.9" customHeight="1">
      <c r="C617" s="1043"/>
      <c r="D617" s="1046"/>
      <c r="E617" s="1049"/>
      <c r="F617" s="1052"/>
      <c r="G617" s="1043"/>
      <c r="H617" s="1055"/>
      <c r="I617" s="1024"/>
      <c r="J617" s="1025"/>
      <c r="K617" s="1058"/>
      <c r="L617" s="1018"/>
      <c r="M617" s="1019"/>
      <c r="N617" s="1019"/>
      <c r="O617" s="1019"/>
      <c r="P617" s="1019"/>
      <c r="Q617" s="1020"/>
      <c r="R617" s="1024"/>
      <c r="S617" s="1025"/>
      <c r="T617" s="1026"/>
      <c r="U617" s="1033"/>
      <c r="V617" s="1034"/>
      <c r="W617" s="1035"/>
      <c r="X617" s="1039"/>
      <c r="Y617" s="1040"/>
      <c r="Z617" s="1040"/>
      <c r="AA617" s="1040"/>
      <c r="AB617" s="1040"/>
      <c r="AC617" s="1041"/>
      <c r="AD617" s="98"/>
      <c r="AU617" s="346"/>
      <c r="AV617" s="346"/>
    </row>
    <row r="618" spans="3:48" ht="10.9" customHeight="1">
      <c r="C618" s="1044"/>
      <c r="D618" s="1047"/>
      <c r="E618" s="1050"/>
      <c r="F618" s="1053"/>
      <c r="G618" s="1044"/>
      <c r="H618" s="1056"/>
      <c r="I618" s="1027"/>
      <c r="J618" s="1028"/>
      <c r="K618" s="1059"/>
      <c r="L618" s="1018"/>
      <c r="M618" s="1019"/>
      <c r="N618" s="1019"/>
      <c r="O618" s="1019"/>
      <c r="P618" s="1019"/>
      <c r="Q618" s="1020"/>
      <c r="R618" s="1027"/>
      <c r="S618" s="1028"/>
      <c r="T618" s="1029"/>
      <c r="U618" s="1036"/>
      <c r="V618" s="1037"/>
      <c r="W618" s="1038"/>
      <c r="X618" s="1039"/>
      <c r="Y618" s="1040"/>
      <c r="Z618" s="1040"/>
      <c r="AA618" s="1040"/>
      <c r="AB618" s="1040"/>
      <c r="AC618" s="1041"/>
      <c r="AD618" s="98"/>
      <c r="AU618" s="346"/>
      <c r="AV618" s="346"/>
    </row>
    <row r="619" spans="3:48" ht="10.9" customHeight="1">
      <c r="C619" s="1042">
        <v>7</v>
      </c>
      <c r="D619" s="1045" t="s">
        <v>9</v>
      </c>
      <c r="E619" s="1048">
        <v>16</v>
      </c>
      <c r="F619" s="1051" t="s">
        <v>10</v>
      </c>
      <c r="G619" s="1042" t="s">
        <v>20</v>
      </c>
      <c r="H619" s="1054"/>
      <c r="I619" s="1021"/>
      <c r="J619" s="1022"/>
      <c r="K619" s="1057"/>
      <c r="L619" s="1018"/>
      <c r="M619" s="1019"/>
      <c r="N619" s="1019"/>
      <c r="O619" s="1019"/>
      <c r="P619" s="1019"/>
      <c r="Q619" s="1020"/>
      <c r="R619" s="1021"/>
      <c r="S619" s="1022"/>
      <c r="T619" s="1023"/>
      <c r="U619" s="1030"/>
      <c r="V619" s="1031"/>
      <c r="W619" s="1032"/>
      <c r="X619" s="1039"/>
      <c r="Y619" s="1040"/>
      <c r="Z619" s="1040"/>
      <c r="AA619" s="1040"/>
      <c r="AB619" s="1040"/>
      <c r="AC619" s="1041"/>
      <c r="AD619" s="98"/>
      <c r="AU619" s="346" t="str">
        <f t="shared" ref="AU619" si="351">IF(OR(I619="×",AU623="×"),"×","●")</f>
        <v>●</v>
      </c>
      <c r="AV619" s="346">
        <f t="shared" ref="AV619" si="352">IF(AU619="●",IF(I619="定","-",I619),"-")</f>
        <v>0</v>
      </c>
    </row>
    <row r="620" spans="3:48" ht="10.9" customHeight="1">
      <c r="C620" s="1043"/>
      <c r="D620" s="1046"/>
      <c r="E620" s="1049"/>
      <c r="F620" s="1052"/>
      <c r="G620" s="1043"/>
      <c r="H620" s="1055"/>
      <c r="I620" s="1024"/>
      <c r="J620" s="1025"/>
      <c r="K620" s="1058"/>
      <c r="L620" s="1018"/>
      <c r="M620" s="1019"/>
      <c r="N620" s="1019"/>
      <c r="O620" s="1019"/>
      <c r="P620" s="1019"/>
      <c r="Q620" s="1020"/>
      <c r="R620" s="1024"/>
      <c r="S620" s="1025"/>
      <c r="T620" s="1026"/>
      <c r="U620" s="1033"/>
      <c r="V620" s="1034"/>
      <c r="W620" s="1035"/>
      <c r="X620" s="1039"/>
      <c r="Y620" s="1040"/>
      <c r="Z620" s="1040"/>
      <c r="AA620" s="1040"/>
      <c r="AB620" s="1040"/>
      <c r="AC620" s="1041"/>
      <c r="AD620" s="98"/>
      <c r="AU620" s="346"/>
      <c r="AV620" s="346"/>
    </row>
    <row r="621" spans="3:48" ht="10.9" customHeight="1">
      <c r="C621" s="1043"/>
      <c r="D621" s="1046"/>
      <c r="E621" s="1049"/>
      <c r="F621" s="1052"/>
      <c r="G621" s="1043"/>
      <c r="H621" s="1055"/>
      <c r="I621" s="1024"/>
      <c r="J621" s="1025"/>
      <c r="K621" s="1058"/>
      <c r="L621" s="1018"/>
      <c r="M621" s="1019"/>
      <c r="N621" s="1019"/>
      <c r="O621" s="1019"/>
      <c r="P621" s="1019"/>
      <c r="Q621" s="1020"/>
      <c r="R621" s="1024"/>
      <c r="S621" s="1025"/>
      <c r="T621" s="1026"/>
      <c r="U621" s="1033"/>
      <c r="V621" s="1034"/>
      <c r="W621" s="1035"/>
      <c r="X621" s="1039"/>
      <c r="Y621" s="1040"/>
      <c r="Z621" s="1040"/>
      <c r="AA621" s="1040"/>
      <c r="AB621" s="1040"/>
      <c r="AC621" s="1041"/>
      <c r="AD621" s="98"/>
      <c r="AU621" s="346"/>
      <c r="AV621" s="346"/>
    </row>
    <row r="622" spans="3:48" ht="10.9" customHeight="1">
      <c r="C622" s="1044"/>
      <c r="D622" s="1047"/>
      <c r="E622" s="1050"/>
      <c r="F622" s="1053"/>
      <c r="G622" s="1044"/>
      <c r="H622" s="1056"/>
      <c r="I622" s="1027"/>
      <c r="J622" s="1028"/>
      <c r="K622" s="1059"/>
      <c r="L622" s="1018"/>
      <c r="M622" s="1019"/>
      <c r="N622" s="1019"/>
      <c r="O622" s="1019"/>
      <c r="P622" s="1019"/>
      <c r="Q622" s="1020"/>
      <c r="R622" s="1027"/>
      <c r="S622" s="1028"/>
      <c r="T622" s="1029"/>
      <c r="U622" s="1036"/>
      <c r="V622" s="1037"/>
      <c r="W622" s="1038"/>
      <c r="X622" s="1039"/>
      <c r="Y622" s="1040"/>
      <c r="Z622" s="1040"/>
      <c r="AA622" s="1040"/>
      <c r="AB622" s="1040"/>
      <c r="AC622" s="1041"/>
      <c r="AD622" s="98"/>
      <c r="AU622" s="346"/>
      <c r="AV622" s="346"/>
    </row>
    <row r="623" spans="3:48" ht="10.9" customHeight="1">
      <c r="C623" s="1042">
        <v>7</v>
      </c>
      <c r="D623" s="1045" t="s">
        <v>9</v>
      </c>
      <c r="E623" s="1048">
        <v>17</v>
      </c>
      <c r="F623" s="1051" t="s">
        <v>10</v>
      </c>
      <c r="G623" s="1042" t="s">
        <v>21</v>
      </c>
      <c r="H623" s="1054"/>
      <c r="I623" s="1021"/>
      <c r="J623" s="1022"/>
      <c r="K623" s="1057"/>
      <c r="L623" s="1018"/>
      <c r="M623" s="1019"/>
      <c r="N623" s="1019"/>
      <c r="O623" s="1019"/>
      <c r="P623" s="1019"/>
      <c r="Q623" s="1020"/>
      <c r="R623" s="1021"/>
      <c r="S623" s="1022"/>
      <c r="T623" s="1023"/>
      <c r="U623" s="1030"/>
      <c r="V623" s="1031"/>
      <c r="W623" s="1032"/>
      <c r="X623" s="1039"/>
      <c r="Y623" s="1040"/>
      <c r="Z623" s="1040"/>
      <c r="AA623" s="1040"/>
      <c r="AB623" s="1040"/>
      <c r="AC623" s="1041"/>
      <c r="AD623" s="98"/>
      <c r="AU623" s="346" t="str">
        <f t="shared" ref="AU623" si="353">IF(OR(I623="×",AU627="×"),"×","●")</f>
        <v>●</v>
      </c>
      <c r="AV623" s="346">
        <f t="shared" ref="AV623" si="354">IF(AU623="●",IF(I623="定","-",I623),"-")</f>
        <v>0</v>
      </c>
    </row>
    <row r="624" spans="3:48" ht="10.9" customHeight="1">
      <c r="C624" s="1043"/>
      <c r="D624" s="1046"/>
      <c r="E624" s="1049"/>
      <c r="F624" s="1052"/>
      <c r="G624" s="1043"/>
      <c r="H624" s="1055"/>
      <c r="I624" s="1024"/>
      <c r="J624" s="1025"/>
      <c r="K624" s="1058"/>
      <c r="L624" s="1018"/>
      <c r="M624" s="1019"/>
      <c r="N624" s="1019"/>
      <c r="O624" s="1019"/>
      <c r="P624" s="1019"/>
      <c r="Q624" s="1020"/>
      <c r="R624" s="1024"/>
      <c r="S624" s="1025"/>
      <c r="T624" s="1026"/>
      <c r="U624" s="1033"/>
      <c r="V624" s="1034"/>
      <c r="W624" s="1035"/>
      <c r="X624" s="1039"/>
      <c r="Y624" s="1040"/>
      <c r="Z624" s="1040"/>
      <c r="AA624" s="1040"/>
      <c r="AB624" s="1040"/>
      <c r="AC624" s="1041"/>
      <c r="AD624" s="98"/>
      <c r="AU624" s="346"/>
      <c r="AV624" s="346"/>
    </row>
    <row r="625" spans="3:48" ht="10.9" customHeight="1">
      <c r="C625" s="1043"/>
      <c r="D625" s="1046"/>
      <c r="E625" s="1049"/>
      <c r="F625" s="1052"/>
      <c r="G625" s="1043"/>
      <c r="H625" s="1055"/>
      <c r="I625" s="1024"/>
      <c r="J625" s="1025"/>
      <c r="K625" s="1058"/>
      <c r="L625" s="1018"/>
      <c r="M625" s="1019"/>
      <c r="N625" s="1019"/>
      <c r="O625" s="1019"/>
      <c r="P625" s="1019"/>
      <c r="Q625" s="1020"/>
      <c r="R625" s="1024"/>
      <c r="S625" s="1025"/>
      <c r="T625" s="1026"/>
      <c r="U625" s="1033"/>
      <c r="V625" s="1034"/>
      <c r="W625" s="1035"/>
      <c r="X625" s="1039"/>
      <c r="Y625" s="1040"/>
      <c r="Z625" s="1040"/>
      <c r="AA625" s="1040"/>
      <c r="AB625" s="1040"/>
      <c r="AC625" s="1041"/>
      <c r="AD625" s="98"/>
      <c r="AU625" s="346"/>
      <c r="AV625" s="346"/>
    </row>
    <row r="626" spans="3:48" ht="10.9" customHeight="1">
      <c r="C626" s="1044"/>
      <c r="D626" s="1047"/>
      <c r="E626" s="1050"/>
      <c r="F626" s="1053"/>
      <c r="G626" s="1044"/>
      <c r="H626" s="1056"/>
      <c r="I626" s="1027"/>
      <c r="J626" s="1028"/>
      <c r="K626" s="1059"/>
      <c r="L626" s="1018"/>
      <c r="M626" s="1019"/>
      <c r="N626" s="1019"/>
      <c r="O626" s="1019"/>
      <c r="P626" s="1019"/>
      <c r="Q626" s="1020"/>
      <c r="R626" s="1027"/>
      <c r="S626" s="1028"/>
      <c r="T626" s="1029"/>
      <c r="U626" s="1036"/>
      <c r="V626" s="1037"/>
      <c r="W626" s="1038"/>
      <c r="X626" s="1039"/>
      <c r="Y626" s="1040"/>
      <c r="Z626" s="1040"/>
      <c r="AA626" s="1040"/>
      <c r="AB626" s="1040"/>
      <c r="AC626" s="1041"/>
      <c r="AD626" s="98"/>
      <c r="AU626" s="346"/>
      <c r="AV626" s="346"/>
    </row>
    <row r="627" spans="3:48" ht="10.9" customHeight="1">
      <c r="C627" s="1042">
        <v>7</v>
      </c>
      <c r="D627" s="1045" t="s">
        <v>9</v>
      </c>
      <c r="E627" s="1048">
        <v>18</v>
      </c>
      <c r="F627" s="1051" t="s">
        <v>10</v>
      </c>
      <c r="G627" s="1042" t="s">
        <v>22</v>
      </c>
      <c r="H627" s="1054"/>
      <c r="I627" s="1021"/>
      <c r="J627" s="1022"/>
      <c r="K627" s="1057"/>
      <c r="L627" s="1018"/>
      <c r="M627" s="1019"/>
      <c r="N627" s="1019"/>
      <c r="O627" s="1019"/>
      <c r="P627" s="1019"/>
      <c r="Q627" s="1020"/>
      <c r="R627" s="1021"/>
      <c r="S627" s="1022"/>
      <c r="T627" s="1023"/>
      <c r="U627" s="1030"/>
      <c r="V627" s="1031"/>
      <c r="W627" s="1032"/>
      <c r="X627" s="1039"/>
      <c r="Y627" s="1040"/>
      <c r="Z627" s="1040"/>
      <c r="AA627" s="1040"/>
      <c r="AB627" s="1040"/>
      <c r="AC627" s="1041"/>
      <c r="AD627" s="98"/>
      <c r="AU627" s="346" t="str">
        <f t="shared" ref="AU627" si="355">IF(OR(I627="×",AU631="×"),"×","●")</f>
        <v>●</v>
      </c>
      <c r="AV627" s="346">
        <f t="shared" ref="AV627" si="356">IF(AU627="●",IF(I627="定","-",I627),"-")</f>
        <v>0</v>
      </c>
    </row>
    <row r="628" spans="3:48" ht="10.9" customHeight="1">
      <c r="C628" s="1043"/>
      <c r="D628" s="1046"/>
      <c r="E628" s="1049"/>
      <c r="F628" s="1052"/>
      <c r="G628" s="1043"/>
      <c r="H628" s="1055"/>
      <c r="I628" s="1024"/>
      <c r="J628" s="1025"/>
      <c r="K628" s="1058"/>
      <c r="L628" s="1018"/>
      <c r="M628" s="1019"/>
      <c r="N628" s="1019"/>
      <c r="O628" s="1019"/>
      <c r="P628" s="1019"/>
      <c r="Q628" s="1020"/>
      <c r="R628" s="1024"/>
      <c r="S628" s="1025"/>
      <c r="T628" s="1026"/>
      <c r="U628" s="1033"/>
      <c r="V628" s="1034"/>
      <c r="W628" s="1035"/>
      <c r="X628" s="1039"/>
      <c r="Y628" s="1040"/>
      <c r="Z628" s="1040"/>
      <c r="AA628" s="1040"/>
      <c r="AB628" s="1040"/>
      <c r="AC628" s="1041"/>
      <c r="AD628" s="98"/>
      <c r="AU628" s="346"/>
      <c r="AV628" s="346"/>
    </row>
    <row r="629" spans="3:48" ht="10.9" customHeight="1">
      <c r="C629" s="1043"/>
      <c r="D629" s="1046"/>
      <c r="E629" s="1049"/>
      <c r="F629" s="1052"/>
      <c r="G629" s="1043"/>
      <c r="H629" s="1055"/>
      <c r="I629" s="1024"/>
      <c r="J629" s="1025"/>
      <c r="K629" s="1058"/>
      <c r="L629" s="1018"/>
      <c r="M629" s="1019"/>
      <c r="N629" s="1019"/>
      <c r="O629" s="1019"/>
      <c r="P629" s="1019"/>
      <c r="Q629" s="1020"/>
      <c r="R629" s="1024"/>
      <c r="S629" s="1025"/>
      <c r="T629" s="1026"/>
      <c r="U629" s="1033"/>
      <c r="V629" s="1034"/>
      <c r="W629" s="1035"/>
      <c r="X629" s="1039"/>
      <c r="Y629" s="1040"/>
      <c r="Z629" s="1040"/>
      <c r="AA629" s="1040"/>
      <c r="AB629" s="1040"/>
      <c r="AC629" s="1041"/>
      <c r="AD629" s="98"/>
      <c r="AU629" s="346"/>
      <c r="AV629" s="346"/>
    </row>
    <row r="630" spans="3:48" ht="10.9" customHeight="1">
      <c r="C630" s="1044"/>
      <c r="D630" s="1047"/>
      <c r="E630" s="1050"/>
      <c r="F630" s="1053"/>
      <c r="G630" s="1044"/>
      <c r="H630" s="1056"/>
      <c r="I630" s="1027"/>
      <c r="J630" s="1028"/>
      <c r="K630" s="1059"/>
      <c r="L630" s="1018"/>
      <c r="M630" s="1019"/>
      <c r="N630" s="1019"/>
      <c r="O630" s="1019"/>
      <c r="P630" s="1019"/>
      <c r="Q630" s="1020"/>
      <c r="R630" s="1027"/>
      <c r="S630" s="1028"/>
      <c r="T630" s="1029"/>
      <c r="U630" s="1036"/>
      <c r="V630" s="1037"/>
      <c r="W630" s="1038"/>
      <c r="X630" s="1039"/>
      <c r="Y630" s="1040"/>
      <c r="Z630" s="1040"/>
      <c r="AA630" s="1040"/>
      <c r="AB630" s="1040"/>
      <c r="AC630" s="1041"/>
      <c r="AD630" s="98"/>
      <c r="AU630" s="346"/>
      <c r="AV630" s="346"/>
    </row>
    <row r="631" spans="3:48" ht="10.9" customHeight="1">
      <c r="C631" s="1042">
        <v>7</v>
      </c>
      <c r="D631" s="1045" t="s">
        <v>9</v>
      </c>
      <c r="E631" s="1048">
        <v>19</v>
      </c>
      <c r="F631" s="1051" t="s">
        <v>10</v>
      </c>
      <c r="G631" s="1043" t="s">
        <v>23</v>
      </c>
      <c r="H631" s="1055"/>
      <c r="I631" s="1024"/>
      <c r="J631" s="1025"/>
      <c r="K631" s="1058"/>
      <c r="L631" s="1018"/>
      <c r="M631" s="1019"/>
      <c r="N631" s="1019"/>
      <c r="O631" s="1019"/>
      <c r="P631" s="1019"/>
      <c r="Q631" s="1020"/>
      <c r="R631" s="1021"/>
      <c r="S631" s="1022"/>
      <c r="T631" s="1023"/>
      <c r="U631" s="1030"/>
      <c r="V631" s="1031"/>
      <c r="W631" s="1032"/>
      <c r="X631" s="1039"/>
      <c r="Y631" s="1040"/>
      <c r="Z631" s="1040"/>
      <c r="AA631" s="1040"/>
      <c r="AB631" s="1040"/>
      <c r="AC631" s="1041"/>
      <c r="AD631" s="98"/>
      <c r="AU631" s="346" t="str">
        <f t="shared" ref="AU631" si="357">IF(OR(I631="×",AU635="×"),"×","●")</f>
        <v>●</v>
      </c>
      <c r="AV631" s="346">
        <f t="shared" ref="AV631" si="358">IF(AU631="●",IF(I631="定","-",I631),"-")</f>
        <v>0</v>
      </c>
    </row>
    <row r="632" spans="3:48" ht="10.9" customHeight="1">
      <c r="C632" s="1043"/>
      <c r="D632" s="1046"/>
      <c r="E632" s="1049"/>
      <c r="F632" s="1052"/>
      <c r="G632" s="1043"/>
      <c r="H632" s="1055"/>
      <c r="I632" s="1024"/>
      <c r="J632" s="1025"/>
      <c r="K632" s="1058"/>
      <c r="L632" s="1018"/>
      <c r="M632" s="1019"/>
      <c r="N632" s="1019"/>
      <c r="O632" s="1019"/>
      <c r="P632" s="1019"/>
      <c r="Q632" s="1020"/>
      <c r="R632" s="1024"/>
      <c r="S632" s="1025"/>
      <c r="T632" s="1026"/>
      <c r="U632" s="1033"/>
      <c r="V632" s="1034"/>
      <c r="W632" s="1035"/>
      <c r="X632" s="1039"/>
      <c r="Y632" s="1040"/>
      <c r="Z632" s="1040"/>
      <c r="AA632" s="1040"/>
      <c r="AB632" s="1040"/>
      <c r="AC632" s="1041"/>
      <c r="AD632" s="98"/>
      <c r="AU632" s="346"/>
      <c r="AV632" s="346"/>
    </row>
    <row r="633" spans="3:48" ht="10.9" customHeight="1">
      <c r="C633" s="1043"/>
      <c r="D633" s="1046"/>
      <c r="E633" s="1049"/>
      <c r="F633" s="1052"/>
      <c r="G633" s="1043"/>
      <c r="H633" s="1055"/>
      <c r="I633" s="1024"/>
      <c r="J633" s="1025"/>
      <c r="K633" s="1058"/>
      <c r="L633" s="1018"/>
      <c r="M633" s="1019"/>
      <c r="N633" s="1019"/>
      <c r="O633" s="1019"/>
      <c r="P633" s="1019"/>
      <c r="Q633" s="1020"/>
      <c r="R633" s="1024"/>
      <c r="S633" s="1025"/>
      <c r="T633" s="1026"/>
      <c r="U633" s="1033"/>
      <c r="V633" s="1034"/>
      <c r="W633" s="1035"/>
      <c r="X633" s="1039"/>
      <c r="Y633" s="1040"/>
      <c r="Z633" s="1040"/>
      <c r="AA633" s="1040"/>
      <c r="AB633" s="1040"/>
      <c r="AC633" s="1041"/>
      <c r="AD633" s="98"/>
      <c r="AU633" s="346"/>
      <c r="AV633" s="346"/>
    </row>
    <row r="634" spans="3:48" ht="10.9" customHeight="1">
      <c r="C634" s="1044"/>
      <c r="D634" s="1047"/>
      <c r="E634" s="1050"/>
      <c r="F634" s="1053"/>
      <c r="G634" s="1044"/>
      <c r="H634" s="1056"/>
      <c r="I634" s="1027"/>
      <c r="J634" s="1028"/>
      <c r="K634" s="1059"/>
      <c r="L634" s="1018"/>
      <c r="M634" s="1019"/>
      <c r="N634" s="1019"/>
      <c r="O634" s="1019"/>
      <c r="P634" s="1019"/>
      <c r="Q634" s="1020"/>
      <c r="R634" s="1027"/>
      <c r="S634" s="1028"/>
      <c r="T634" s="1029"/>
      <c r="U634" s="1036"/>
      <c r="V634" s="1037"/>
      <c r="W634" s="1038"/>
      <c r="X634" s="1039"/>
      <c r="Y634" s="1040"/>
      <c r="Z634" s="1040"/>
      <c r="AA634" s="1040"/>
      <c r="AB634" s="1040"/>
      <c r="AC634" s="1041"/>
      <c r="AD634" s="98"/>
      <c r="AU634" s="346"/>
      <c r="AV634" s="346"/>
    </row>
    <row r="635" spans="3:48" ht="10.9" customHeight="1">
      <c r="C635" s="1042">
        <v>7</v>
      </c>
      <c r="D635" s="1045" t="s">
        <v>9</v>
      </c>
      <c r="E635" s="1048">
        <v>20</v>
      </c>
      <c r="F635" s="1051" t="s">
        <v>10</v>
      </c>
      <c r="G635" s="1042" t="s">
        <v>24</v>
      </c>
      <c r="H635" s="1054"/>
      <c r="I635" s="1021"/>
      <c r="J635" s="1022"/>
      <c r="K635" s="1057"/>
      <c r="L635" s="1018"/>
      <c r="M635" s="1019"/>
      <c r="N635" s="1019"/>
      <c r="O635" s="1019"/>
      <c r="P635" s="1019"/>
      <c r="Q635" s="1020"/>
      <c r="R635" s="1021"/>
      <c r="S635" s="1022"/>
      <c r="T635" s="1023"/>
      <c r="U635" s="1030"/>
      <c r="V635" s="1031"/>
      <c r="W635" s="1032"/>
      <c r="X635" s="1039"/>
      <c r="Y635" s="1040"/>
      <c r="Z635" s="1040"/>
      <c r="AA635" s="1040"/>
      <c r="AB635" s="1040"/>
      <c r="AC635" s="1041"/>
      <c r="AD635" s="98"/>
      <c r="AU635" s="346" t="str">
        <f t="shared" ref="AU635" si="359">IF(OR(I635="×",AU639="×"),"×","●")</f>
        <v>●</v>
      </c>
      <c r="AV635" s="346">
        <f t="shared" ref="AV635" si="360">IF(AU635="●",IF(I635="定","-",I635),"-")</f>
        <v>0</v>
      </c>
    </row>
    <row r="636" spans="3:48" ht="10.9" customHeight="1">
      <c r="C636" s="1043"/>
      <c r="D636" s="1046"/>
      <c r="E636" s="1049"/>
      <c r="F636" s="1052"/>
      <c r="G636" s="1043"/>
      <c r="H636" s="1055"/>
      <c r="I636" s="1024"/>
      <c r="J636" s="1025"/>
      <c r="K636" s="1058"/>
      <c r="L636" s="1018"/>
      <c r="M636" s="1019"/>
      <c r="N636" s="1019"/>
      <c r="O636" s="1019"/>
      <c r="P636" s="1019"/>
      <c r="Q636" s="1020"/>
      <c r="R636" s="1024"/>
      <c r="S636" s="1025"/>
      <c r="T636" s="1026"/>
      <c r="U636" s="1033"/>
      <c r="V636" s="1034"/>
      <c r="W636" s="1035"/>
      <c r="X636" s="1039"/>
      <c r="Y636" s="1040"/>
      <c r="Z636" s="1040"/>
      <c r="AA636" s="1040"/>
      <c r="AB636" s="1040"/>
      <c r="AC636" s="1041"/>
      <c r="AD636" s="98"/>
      <c r="AU636" s="346"/>
      <c r="AV636" s="346"/>
    </row>
    <row r="637" spans="3:48" ht="10.9" customHeight="1">
      <c r="C637" s="1043"/>
      <c r="D637" s="1046"/>
      <c r="E637" s="1049"/>
      <c r="F637" s="1052"/>
      <c r="G637" s="1043"/>
      <c r="H637" s="1055"/>
      <c r="I637" s="1024"/>
      <c r="J637" s="1025"/>
      <c r="K637" s="1058"/>
      <c r="L637" s="1018"/>
      <c r="M637" s="1019"/>
      <c r="N637" s="1019"/>
      <c r="O637" s="1019"/>
      <c r="P637" s="1019"/>
      <c r="Q637" s="1020"/>
      <c r="R637" s="1024"/>
      <c r="S637" s="1025"/>
      <c r="T637" s="1026"/>
      <c r="U637" s="1033"/>
      <c r="V637" s="1034"/>
      <c r="W637" s="1035"/>
      <c r="X637" s="1039"/>
      <c r="Y637" s="1040"/>
      <c r="Z637" s="1040"/>
      <c r="AA637" s="1040"/>
      <c r="AB637" s="1040"/>
      <c r="AC637" s="1041"/>
      <c r="AD637" s="98"/>
      <c r="AU637" s="346"/>
      <c r="AV637" s="346"/>
    </row>
    <row r="638" spans="3:48" ht="10.9" customHeight="1">
      <c r="C638" s="1044"/>
      <c r="D638" s="1047"/>
      <c r="E638" s="1050"/>
      <c r="F638" s="1053"/>
      <c r="G638" s="1044"/>
      <c r="H638" s="1056"/>
      <c r="I638" s="1027"/>
      <c r="J638" s="1028"/>
      <c r="K638" s="1059"/>
      <c r="L638" s="1018"/>
      <c r="M638" s="1019"/>
      <c r="N638" s="1019"/>
      <c r="O638" s="1019"/>
      <c r="P638" s="1019"/>
      <c r="Q638" s="1020"/>
      <c r="R638" s="1027"/>
      <c r="S638" s="1028"/>
      <c r="T638" s="1029"/>
      <c r="U638" s="1036"/>
      <c r="V638" s="1037"/>
      <c r="W638" s="1038"/>
      <c r="X638" s="1039"/>
      <c r="Y638" s="1040"/>
      <c r="Z638" s="1040"/>
      <c r="AA638" s="1040"/>
      <c r="AB638" s="1040"/>
      <c r="AC638" s="1041"/>
      <c r="AD638" s="98"/>
      <c r="AU638" s="346"/>
      <c r="AV638" s="346"/>
    </row>
    <row r="639" spans="3:48" ht="10.9" customHeight="1">
      <c r="C639" s="1042">
        <v>7</v>
      </c>
      <c r="D639" s="1045" t="s">
        <v>9</v>
      </c>
      <c r="E639" s="1048">
        <v>21</v>
      </c>
      <c r="F639" s="1051" t="s">
        <v>10</v>
      </c>
      <c r="G639" s="1042" t="s">
        <v>25</v>
      </c>
      <c r="H639" s="1054"/>
      <c r="I639" s="1021"/>
      <c r="J639" s="1022"/>
      <c r="K639" s="1057"/>
      <c r="L639" s="1018"/>
      <c r="M639" s="1019"/>
      <c r="N639" s="1019"/>
      <c r="O639" s="1019"/>
      <c r="P639" s="1019"/>
      <c r="Q639" s="1020"/>
      <c r="R639" s="1021"/>
      <c r="S639" s="1022"/>
      <c r="T639" s="1023"/>
      <c r="U639" s="1030"/>
      <c r="V639" s="1031"/>
      <c r="W639" s="1032"/>
      <c r="X639" s="1039"/>
      <c r="Y639" s="1040"/>
      <c r="Z639" s="1040"/>
      <c r="AA639" s="1040"/>
      <c r="AB639" s="1040"/>
      <c r="AC639" s="1041"/>
      <c r="AD639" s="98"/>
      <c r="AU639" s="346" t="str">
        <f t="shared" ref="AU639" si="361">IF(OR(I639="×",AU643="×"),"×","●")</f>
        <v>●</v>
      </c>
      <c r="AV639" s="346">
        <f t="shared" ref="AV639" si="362">IF(AU639="●",IF(I639="定","-",I639),"-")</f>
        <v>0</v>
      </c>
    </row>
    <row r="640" spans="3:48" ht="10.9" customHeight="1">
      <c r="C640" s="1043"/>
      <c r="D640" s="1046"/>
      <c r="E640" s="1049"/>
      <c r="F640" s="1052"/>
      <c r="G640" s="1043"/>
      <c r="H640" s="1055"/>
      <c r="I640" s="1024"/>
      <c r="J640" s="1025"/>
      <c r="K640" s="1058"/>
      <c r="L640" s="1018"/>
      <c r="M640" s="1019"/>
      <c r="N640" s="1019"/>
      <c r="O640" s="1019"/>
      <c r="P640" s="1019"/>
      <c r="Q640" s="1020"/>
      <c r="R640" s="1024"/>
      <c r="S640" s="1025"/>
      <c r="T640" s="1026"/>
      <c r="U640" s="1033"/>
      <c r="V640" s="1034"/>
      <c r="W640" s="1035"/>
      <c r="X640" s="1039"/>
      <c r="Y640" s="1040"/>
      <c r="Z640" s="1040"/>
      <c r="AA640" s="1040"/>
      <c r="AB640" s="1040"/>
      <c r="AC640" s="1041"/>
      <c r="AD640" s="98"/>
      <c r="AU640" s="346"/>
      <c r="AV640" s="346"/>
    </row>
    <row r="641" spans="3:48" ht="10.9" customHeight="1">
      <c r="C641" s="1043"/>
      <c r="D641" s="1046"/>
      <c r="E641" s="1049"/>
      <c r="F641" s="1052"/>
      <c r="G641" s="1043"/>
      <c r="H641" s="1055"/>
      <c r="I641" s="1024"/>
      <c r="J641" s="1025"/>
      <c r="K641" s="1058"/>
      <c r="L641" s="1018"/>
      <c r="M641" s="1019"/>
      <c r="N641" s="1019"/>
      <c r="O641" s="1019"/>
      <c r="P641" s="1019"/>
      <c r="Q641" s="1020"/>
      <c r="R641" s="1024"/>
      <c r="S641" s="1025"/>
      <c r="T641" s="1026"/>
      <c r="U641" s="1033"/>
      <c r="V641" s="1034"/>
      <c r="W641" s="1035"/>
      <c r="X641" s="1039"/>
      <c r="Y641" s="1040"/>
      <c r="Z641" s="1040"/>
      <c r="AA641" s="1040"/>
      <c r="AB641" s="1040"/>
      <c r="AC641" s="1041"/>
      <c r="AD641" s="98"/>
      <c r="AU641" s="346"/>
      <c r="AV641" s="346"/>
    </row>
    <row r="642" spans="3:48" ht="10.9" customHeight="1">
      <c r="C642" s="1044"/>
      <c r="D642" s="1047"/>
      <c r="E642" s="1050"/>
      <c r="F642" s="1053"/>
      <c r="G642" s="1044"/>
      <c r="H642" s="1056"/>
      <c r="I642" s="1027"/>
      <c r="J642" s="1028"/>
      <c r="K642" s="1059"/>
      <c r="L642" s="1018"/>
      <c r="M642" s="1019"/>
      <c r="N642" s="1019"/>
      <c r="O642" s="1019"/>
      <c r="P642" s="1019"/>
      <c r="Q642" s="1020"/>
      <c r="R642" s="1027"/>
      <c r="S642" s="1028"/>
      <c r="T642" s="1029"/>
      <c r="U642" s="1036"/>
      <c r="V642" s="1037"/>
      <c r="W642" s="1038"/>
      <c r="X642" s="1039"/>
      <c r="Y642" s="1040"/>
      <c r="Z642" s="1040"/>
      <c r="AA642" s="1040"/>
      <c r="AB642" s="1040"/>
      <c r="AC642" s="1041"/>
      <c r="AD642" s="98"/>
      <c r="AU642" s="346"/>
      <c r="AV642" s="346"/>
    </row>
    <row r="643" spans="3:48" ht="10.9" customHeight="1">
      <c r="C643" s="1042">
        <v>7</v>
      </c>
      <c r="D643" s="1045" t="s">
        <v>9</v>
      </c>
      <c r="E643" s="1048">
        <v>22</v>
      </c>
      <c r="F643" s="1051" t="s">
        <v>10</v>
      </c>
      <c r="G643" s="1042" t="s">
        <v>19</v>
      </c>
      <c r="H643" s="1054"/>
      <c r="I643" s="1021"/>
      <c r="J643" s="1022"/>
      <c r="K643" s="1057"/>
      <c r="L643" s="1018"/>
      <c r="M643" s="1019"/>
      <c r="N643" s="1019"/>
      <c r="O643" s="1019"/>
      <c r="P643" s="1019"/>
      <c r="Q643" s="1020"/>
      <c r="R643" s="1021"/>
      <c r="S643" s="1022"/>
      <c r="T643" s="1023"/>
      <c r="U643" s="1030"/>
      <c r="V643" s="1031"/>
      <c r="W643" s="1032"/>
      <c r="X643" s="1039"/>
      <c r="Y643" s="1040"/>
      <c r="Z643" s="1040"/>
      <c r="AA643" s="1040"/>
      <c r="AB643" s="1040"/>
      <c r="AC643" s="1041"/>
      <c r="AD643" s="98"/>
      <c r="AU643" s="346" t="str">
        <f t="shared" ref="AU643" si="363">IF(OR(I643="×",AU647="×"),"×","●")</f>
        <v>●</v>
      </c>
      <c r="AV643" s="346">
        <f t="shared" ref="AV643" si="364">IF(AU643="●",IF(I643="定","-",I643),"-")</f>
        <v>0</v>
      </c>
    </row>
    <row r="644" spans="3:48" ht="10.9" customHeight="1">
      <c r="C644" s="1043"/>
      <c r="D644" s="1046"/>
      <c r="E644" s="1049"/>
      <c r="F644" s="1052"/>
      <c r="G644" s="1043"/>
      <c r="H644" s="1055"/>
      <c r="I644" s="1024"/>
      <c r="J644" s="1025"/>
      <c r="K644" s="1058"/>
      <c r="L644" s="1018"/>
      <c r="M644" s="1019"/>
      <c r="N644" s="1019"/>
      <c r="O644" s="1019"/>
      <c r="P644" s="1019"/>
      <c r="Q644" s="1020"/>
      <c r="R644" s="1024"/>
      <c r="S644" s="1025"/>
      <c r="T644" s="1026"/>
      <c r="U644" s="1033"/>
      <c r="V644" s="1034"/>
      <c r="W644" s="1035"/>
      <c r="X644" s="1039"/>
      <c r="Y644" s="1040"/>
      <c r="Z644" s="1040"/>
      <c r="AA644" s="1040"/>
      <c r="AB644" s="1040"/>
      <c r="AC644" s="1041"/>
      <c r="AD644" s="98"/>
      <c r="AU644" s="346"/>
      <c r="AV644" s="346"/>
    </row>
    <row r="645" spans="3:48" ht="10.9" customHeight="1">
      <c r="C645" s="1043"/>
      <c r="D645" s="1046"/>
      <c r="E645" s="1049"/>
      <c r="F645" s="1052"/>
      <c r="G645" s="1043"/>
      <c r="H645" s="1055"/>
      <c r="I645" s="1024"/>
      <c r="J645" s="1025"/>
      <c r="K645" s="1058"/>
      <c r="L645" s="1018"/>
      <c r="M645" s="1019"/>
      <c r="N645" s="1019"/>
      <c r="O645" s="1019"/>
      <c r="P645" s="1019"/>
      <c r="Q645" s="1020"/>
      <c r="R645" s="1024"/>
      <c r="S645" s="1025"/>
      <c r="T645" s="1026"/>
      <c r="U645" s="1033"/>
      <c r="V645" s="1034"/>
      <c r="W645" s="1035"/>
      <c r="X645" s="1039"/>
      <c r="Y645" s="1040"/>
      <c r="Z645" s="1040"/>
      <c r="AA645" s="1040"/>
      <c r="AB645" s="1040"/>
      <c r="AC645" s="1041"/>
      <c r="AD645" s="98"/>
      <c r="AU645" s="346"/>
      <c r="AV645" s="346"/>
    </row>
    <row r="646" spans="3:48" ht="10.9" customHeight="1">
      <c r="C646" s="1044"/>
      <c r="D646" s="1047"/>
      <c r="E646" s="1050"/>
      <c r="F646" s="1053"/>
      <c r="G646" s="1044"/>
      <c r="H646" s="1056"/>
      <c r="I646" s="1027"/>
      <c r="J646" s="1028"/>
      <c r="K646" s="1059"/>
      <c r="L646" s="1018"/>
      <c r="M646" s="1019"/>
      <c r="N646" s="1019"/>
      <c r="O646" s="1019"/>
      <c r="P646" s="1019"/>
      <c r="Q646" s="1020"/>
      <c r="R646" s="1027"/>
      <c r="S646" s="1028"/>
      <c r="T646" s="1029"/>
      <c r="U646" s="1036"/>
      <c r="V646" s="1037"/>
      <c r="W646" s="1038"/>
      <c r="X646" s="1039"/>
      <c r="Y646" s="1040"/>
      <c r="Z646" s="1040"/>
      <c r="AA646" s="1040"/>
      <c r="AB646" s="1040"/>
      <c r="AC646" s="1041"/>
      <c r="AD646" s="98"/>
      <c r="AU646" s="346"/>
      <c r="AV646" s="346"/>
    </row>
    <row r="647" spans="3:48" ht="10.9" customHeight="1">
      <c r="C647" s="1042">
        <v>7</v>
      </c>
      <c r="D647" s="1045" t="s">
        <v>9</v>
      </c>
      <c r="E647" s="1048">
        <v>23</v>
      </c>
      <c r="F647" s="1051" t="s">
        <v>10</v>
      </c>
      <c r="G647" s="1042" t="s">
        <v>20</v>
      </c>
      <c r="H647" s="1054"/>
      <c r="I647" s="1021"/>
      <c r="J647" s="1022"/>
      <c r="K647" s="1057"/>
      <c r="L647" s="1018"/>
      <c r="M647" s="1019"/>
      <c r="N647" s="1019"/>
      <c r="O647" s="1019"/>
      <c r="P647" s="1019"/>
      <c r="Q647" s="1020"/>
      <c r="R647" s="1021"/>
      <c r="S647" s="1022"/>
      <c r="T647" s="1023"/>
      <c r="U647" s="1030"/>
      <c r="V647" s="1031"/>
      <c r="W647" s="1032"/>
      <c r="X647" s="1039"/>
      <c r="Y647" s="1040"/>
      <c r="Z647" s="1040"/>
      <c r="AA647" s="1040"/>
      <c r="AB647" s="1040"/>
      <c r="AC647" s="1041"/>
      <c r="AD647" s="98"/>
      <c r="AU647" s="346" t="str">
        <f t="shared" ref="AU647" si="365">IF(OR(I647="×",AU651="×"),"×","●")</f>
        <v>●</v>
      </c>
      <c r="AV647" s="346">
        <f t="shared" ref="AV647" si="366">IF(AU647="●",IF(I647="定","-",I647),"-")</f>
        <v>0</v>
      </c>
    </row>
    <row r="648" spans="3:48" ht="10.9" customHeight="1">
      <c r="C648" s="1043"/>
      <c r="D648" s="1046"/>
      <c r="E648" s="1049"/>
      <c r="F648" s="1052"/>
      <c r="G648" s="1043"/>
      <c r="H648" s="1055"/>
      <c r="I648" s="1024"/>
      <c r="J648" s="1025"/>
      <c r="K648" s="1058"/>
      <c r="L648" s="1018"/>
      <c r="M648" s="1019"/>
      <c r="N648" s="1019"/>
      <c r="O648" s="1019"/>
      <c r="P648" s="1019"/>
      <c r="Q648" s="1020"/>
      <c r="R648" s="1024"/>
      <c r="S648" s="1025"/>
      <c r="T648" s="1026"/>
      <c r="U648" s="1033"/>
      <c r="V648" s="1034"/>
      <c r="W648" s="1035"/>
      <c r="X648" s="1039"/>
      <c r="Y648" s="1040"/>
      <c r="Z648" s="1040"/>
      <c r="AA648" s="1040"/>
      <c r="AB648" s="1040"/>
      <c r="AC648" s="1041"/>
      <c r="AD648" s="98"/>
      <c r="AU648" s="346"/>
      <c r="AV648" s="346"/>
    </row>
    <row r="649" spans="3:48" ht="10.9" customHeight="1">
      <c r="C649" s="1043"/>
      <c r="D649" s="1046"/>
      <c r="E649" s="1049"/>
      <c r="F649" s="1052"/>
      <c r="G649" s="1043"/>
      <c r="H649" s="1055"/>
      <c r="I649" s="1024"/>
      <c r="J649" s="1025"/>
      <c r="K649" s="1058"/>
      <c r="L649" s="1018"/>
      <c r="M649" s="1019"/>
      <c r="N649" s="1019"/>
      <c r="O649" s="1019"/>
      <c r="P649" s="1019"/>
      <c r="Q649" s="1020"/>
      <c r="R649" s="1024"/>
      <c r="S649" s="1025"/>
      <c r="T649" s="1026"/>
      <c r="U649" s="1033"/>
      <c r="V649" s="1034"/>
      <c r="W649" s="1035"/>
      <c r="X649" s="1039"/>
      <c r="Y649" s="1040"/>
      <c r="Z649" s="1040"/>
      <c r="AA649" s="1040"/>
      <c r="AB649" s="1040"/>
      <c r="AC649" s="1041"/>
      <c r="AD649" s="98"/>
      <c r="AU649" s="346"/>
      <c r="AV649" s="346"/>
    </row>
    <row r="650" spans="3:48" ht="10.9" customHeight="1">
      <c r="C650" s="1044"/>
      <c r="D650" s="1047"/>
      <c r="E650" s="1050"/>
      <c r="F650" s="1053"/>
      <c r="G650" s="1044"/>
      <c r="H650" s="1056"/>
      <c r="I650" s="1027"/>
      <c r="J650" s="1028"/>
      <c r="K650" s="1059"/>
      <c r="L650" s="1018"/>
      <c r="M650" s="1019"/>
      <c r="N650" s="1019"/>
      <c r="O650" s="1019"/>
      <c r="P650" s="1019"/>
      <c r="Q650" s="1020"/>
      <c r="R650" s="1027"/>
      <c r="S650" s="1028"/>
      <c r="T650" s="1029"/>
      <c r="U650" s="1036"/>
      <c r="V650" s="1037"/>
      <c r="W650" s="1038"/>
      <c r="X650" s="1039"/>
      <c r="Y650" s="1040"/>
      <c r="Z650" s="1040"/>
      <c r="AA650" s="1040"/>
      <c r="AB650" s="1040"/>
      <c r="AC650" s="1041"/>
      <c r="AD650" s="98"/>
      <c r="AU650" s="346"/>
      <c r="AV650" s="346"/>
    </row>
    <row r="651" spans="3:48" ht="10.9" customHeight="1">
      <c r="C651" s="1042">
        <v>7</v>
      </c>
      <c r="D651" s="1045" t="s">
        <v>9</v>
      </c>
      <c r="E651" s="1048">
        <v>24</v>
      </c>
      <c r="F651" s="1051" t="s">
        <v>10</v>
      </c>
      <c r="G651" s="1042" t="s">
        <v>21</v>
      </c>
      <c r="H651" s="1054"/>
      <c r="I651" s="1021"/>
      <c r="J651" s="1022"/>
      <c r="K651" s="1057"/>
      <c r="L651" s="1018"/>
      <c r="M651" s="1019"/>
      <c r="N651" s="1019"/>
      <c r="O651" s="1019"/>
      <c r="P651" s="1019"/>
      <c r="Q651" s="1020"/>
      <c r="R651" s="1021"/>
      <c r="S651" s="1022"/>
      <c r="T651" s="1023"/>
      <c r="U651" s="1030"/>
      <c r="V651" s="1031"/>
      <c r="W651" s="1032"/>
      <c r="X651" s="1039"/>
      <c r="Y651" s="1040"/>
      <c r="Z651" s="1040"/>
      <c r="AA651" s="1040"/>
      <c r="AB651" s="1040"/>
      <c r="AC651" s="1041"/>
      <c r="AD651" s="98"/>
      <c r="AU651" s="346" t="str">
        <f t="shared" ref="AU651" si="367">IF(OR(I651="×",AU655="×"),"×","●")</f>
        <v>●</v>
      </c>
      <c r="AV651" s="346">
        <f t="shared" ref="AV651" si="368">IF(AU651="●",IF(I651="定","-",I651),"-")</f>
        <v>0</v>
      </c>
    </row>
    <row r="652" spans="3:48" ht="10.9" customHeight="1">
      <c r="C652" s="1043"/>
      <c r="D652" s="1046"/>
      <c r="E652" s="1049"/>
      <c r="F652" s="1052"/>
      <c r="G652" s="1043"/>
      <c r="H652" s="1055"/>
      <c r="I652" s="1024"/>
      <c r="J652" s="1025"/>
      <c r="K652" s="1058"/>
      <c r="L652" s="1018"/>
      <c r="M652" s="1019"/>
      <c r="N652" s="1019"/>
      <c r="O652" s="1019"/>
      <c r="P652" s="1019"/>
      <c r="Q652" s="1020"/>
      <c r="R652" s="1024"/>
      <c r="S652" s="1025"/>
      <c r="T652" s="1026"/>
      <c r="U652" s="1033"/>
      <c r="V652" s="1034"/>
      <c r="W652" s="1035"/>
      <c r="X652" s="1039"/>
      <c r="Y652" s="1040"/>
      <c r="Z652" s="1040"/>
      <c r="AA652" s="1040"/>
      <c r="AB652" s="1040"/>
      <c r="AC652" s="1041"/>
      <c r="AD652" s="98"/>
      <c r="AU652" s="346"/>
      <c r="AV652" s="346"/>
    </row>
    <row r="653" spans="3:48" ht="10.9" customHeight="1">
      <c r="C653" s="1043"/>
      <c r="D653" s="1046"/>
      <c r="E653" s="1049"/>
      <c r="F653" s="1052"/>
      <c r="G653" s="1043"/>
      <c r="H653" s="1055"/>
      <c r="I653" s="1024"/>
      <c r="J653" s="1025"/>
      <c r="K653" s="1058"/>
      <c r="L653" s="1018"/>
      <c r="M653" s="1019"/>
      <c r="N653" s="1019"/>
      <c r="O653" s="1019"/>
      <c r="P653" s="1019"/>
      <c r="Q653" s="1020"/>
      <c r="R653" s="1024"/>
      <c r="S653" s="1025"/>
      <c r="T653" s="1026"/>
      <c r="U653" s="1033"/>
      <c r="V653" s="1034"/>
      <c r="W653" s="1035"/>
      <c r="X653" s="1039"/>
      <c r="Y653" s="1040"/>
      <c r="Z653" s="1040"/>
      <c r="AA653" s="1040"/>
      <c r="AB653" s="1040"/>
      <c r="AC653" s="1041"/>
      <c r="AD653" s="98"/>
      <c r="AU653" s="346"/>
      <c r="AV653" s="346"/>
    </row>
    <row r="654" spans="3:48" ht="10.9" customHeight="1">
      <c r="C654" s="1044"/>
      <c r="D654" s="1047"/>
      <c r="E654" s="1050"/>
      <c r="F654" s="1053"/>
      <c r="G654" s="1044"/>
      <c r="H654" s="1056"/>
      <c r="I654" s="1027"/>
      <c r="J654" s="1028"/>
      <c r="K654" s="1059"/>
      <c r="L654" s="1018"/>
      <c r="M654" s="1019"/>
      <c r="N654" s="1019"/>
      <c r="O654" s="1019"/>
      <c r="P654" s="1019"/>
      <c r="Q654" s="1020"/>
      <c r="R654" s="1027"/>
      <c r="S654" s="1028"/>
      <c r="T654" s="1029"/>
      <c r="U654" s="1036"/>
      <c r="V654" s="1037"/>
      <c r="W654" s="1038"/>
      <c r="X654" s="1039"/>
      <c r="Y654" s="1040"/>
      <c r="Z654" s="1040"/>
      <c r="AA654" s="1040"/>
      <c r="AB654" s="1040"/>
      <c r="AC654" s="1041"/>
      <c r="AD654" s="98"/>
      <c r="AU654" s="346"/>
      <c r="AV654" s="346"/>
    </row>
    <row r="655" spans="3:48" ht="10.9" customHeight="1">
      <c r="C655" s="1042">
        <v>7</v>
      </c>
      <c r="D655" s="1045" t="s">
        <v>9</v>
      </c>
      <c r="E655" s="1048">
        <v>25</v>
      </c>
      <c r="F655" s="1051" t="s">
        <v>10</v>
      </c>
      <c r="G655" s="1042" t="s">
        <v>22</v>
      </c>
      <c r="H655" s="1054"/>
      <c r="I655" s="1021"/>
      <c r="J655" s="1022"/>
      <c r="K655" s="1057"/>
      <c r="L655" s="1018"/>
      <c r="M655" s="1019"/>
      <c r="N655" s="1019"/>
      <c r="O655" s="1019"/>
      <c r="P655" s="1019"/>
      <c r="Q655" s="1020"/>
      <c r="R655" s="1021"/>
      <c r="S655" s="1022"/>
      <c r="T655" s="1023"/>
      <c r="U655" s="1030"/>
      <c r="V655" s="1031"/>
      <c r="W655" s="1032"/>
      <c r="X655" s="1039"/>
      <c r="Y655" s="1040"/>
      <c r="Z655" s="1040"/>
      <c r="AA655" s="1040"/>
      <c r="AB655" s="1040"/>
      <c r="AC655" s="1041"/>
      <c r="AD655" s="98"/>
      <c r="AU655" s="346" t="str">
        <f t="shared" ref="AU655" si="369">IF(OR(I655="×",AU659="×"),"×","●")</f>
        <v>●</v>
      </c>
      <c r="AV655" s="346">
        <f t="shared" ref="AV655" si="370">IF(AU655="●",IF(I655="定","-",I655),"-")</f>
        <v>0</v>
      </c>
    </row>
    <row r="656" spans="3:48" ht="10.9" customHeight="1">
      <c r="C656" s="1043"/>
      <c r="D656" s="1046"/>
      <c r="E656" s="1049"/>
      <c r="F656" s="1052"/>
      <c r="G656" s="1043"/>
      <c r="H656" s="1055"/>
      <c r="I656" s="1024"/>
      <c r="J656" s="1025"/>
      <c r="K656" s="1058"/>
      <c r="L656" s="1018"/>
      <c r="M656" s="1019"/>
      <c r="N656" s="1019"/>
      <c r="O656" s="1019"/>
      <c r="P656" s="1019"/>
      <c r="Q656" s="1020"/>
      <c r="R656" s="1024"/>
      <c r="S656" s="1025"/>
      <c r="T656" s="1026"/>
      <c r="U656" s="1033"/>
      <c r="V656" s="1034"/>
      <c r="W656" s="1035"/>
      <c r="X656" s="1039"/>
      <c r="Y656" s="1040"/>
      <c r="Z656" s="1040"/>
      <c r="AA656" s="1040"/>
      <c r="AB656" s="1040"/>
      <c r="AC656" s="1041"/>
      <c r="AD656" s="98"/>
      <c r="AU656" s="346"/>
      <c r="AV656" s="346"/>
    </row>
    <row r="657" spans="3:48" ht="10.9" customHeight="1">
      <c r="C657" s="1043"/>
      <c r="D657" s="1046"/>
      <c r="E657" s="1049"/>
      <c r="F657" s="1052"/>
      <c r="G657" s="1043"/>
      <c r="H657" s="1055"/>
      <c r="I657" s="1024"/>
      <c r="J657" s="1025"/>
      <c r="K657" s="1058"/>
      <c r="L657" s="1018"/>
      <c r="M657" s="1019"/>
      <c r="N657" s="1019"/>
      <c r="O657" s="1019"/>
      <c r="P657" s="1019"/>
      <c r="Q657" s="1020"/>
      <c r="R657" s="1024"/>
      <c r="S657" s="1025"/>
      <c r="T657" s="1026"/>
      <c r="U657" s="1033"/>
      <c r="V657" s="1034"/>
      <c r="W657" s="1035"/>
      <c r="X657" s="1039"/>
      <c r="Y657" s="1040"/>
      <c r="Z657" s="1040"/>
      <c r="AA657" s="1040"/>
      <c r="AB657" s="1040"/>
      <c r="AC657" s="1041"/>
      <c r="AD657" s="98"/>
      <c r="AU657" s="346"/>
      <c r="AV657" s="346"/>
    </row>
    <row r="658" spans="3:48" ht="10.9" customHeight="1">
      <c r="C658" s="1044"/>
      <c r="D658" s="1047"/>
      <c r="E658" s="1050"/>
      <c r="F658" s="1053"/>
      <c r="G658" s="1044"/>
      <c r="H658" s="1056"/>
      <c r="I658" s="1027"/>
      <c r="J658" s="1028"/>
      <c r="K658" s="1059"/>
      <c r="L658" s="1018"/>
      <c r="M658" s="1019"/>
      <c r="N658" s="1019"/>
      <c r="O658" s="1019"/>
      <c r="P658" s="1019"/>
      <c r="Q658" s="1020"/>
      <c r="R658" s="1027"/>
      <c r="S658" s="1028"/>
      <c r="T658" s="1029"/>
      <c r="U658" s="1036"/>
      <c r="V658" s="1037"/>
      <c r="W658" s="1038"/>
      <c r="X658" s="1039"/>
      <c r="Y658" s="1040"/>
      <c r="Z658" s="1040"/>
      <c r="AA658" s="1040"/>
      <c r="AB658" s="1040"/>
      <c r="AC658" s="1041"/>
      <c r="AD658" s="98"/>
      <c r="AU658" s="346"/>
      <c r="AV658" s="346"/>
    </row>
    <row r="659" spans="3:48" ht="10.9" customHeight="1">
      <c r="C659" s="1042">
        <v>7</v>
      </c>
      <c r="D659" s="1045" t="s">
        <v>9</v>
      </c>
      <c r="E659" s="1048">
        <v>26</v>
      </c>
      <c r="F659" s="1051" t="s">
        <v>10</v>
      </c>
      <c r="G659" s="1043" t="s">
        <v>23</v>
      </c>
      <c r="H659" s="1055"/>
      <c r="I659" s="1024"/>
      <c r="J659" s="1025"/>
      <c r="K659" s="1058"/>
      <c r="L659" s="1018"/>
      <c r="M659" s="1019"/>
      <c r="N659" s="1019"/>
      <c r="O659" s="1019"/>
      <c r="P659" s="1019"/>
      <c r="Q659" s="1020"/>
      <c r="R659" s="1021"/>
      <c r="S659" s="1022"/>
      <c r="T659" s="1023"/>
      <c r="U659" s="1030"/>
      <c r="V659" s="1031"/>
      <c r="W659" s="1032"/>
      <c r="X659" s="1039"/>
      <c r="Y659" s="1040"/>
      <c r="Z659" s="1040"/>
      <c r="AA659" s="1040"/>
      <c r="AB659" s="1040"/>
      <c r="AC659" s="1041"/>
      <c r="AD659" s="98"/>
      <c r="AU659" s="346" t="str">
        <f t="shared" ref="AU659" si="371">IF(OR(I659="×",AU663="×"),"×","●")</f>
        <v>●</v>
      </c>
      <c r="AV659" s="346">
        <f t="shared" ref="AV659" si="372">IF(AU659="●",IF(I659="定","-",I659),"-")</f>
        <v>0</v>
      </c>
    </row>
    <row r="660" spans="3:48" ht="10.9" customHeight="1">
      <c r="C660" s="1043"/>
      <c r="D660" s="1046"/>
      <c r="E660" s="1049"/>
      <c r="F660" s="1052"/>
      <c r="G660" s="1043"/>
      <c r="H660" s="1055"/>
      <c r="I660" s="1024"/>
      <c r="J660" s="1025"/>
      <c r="K660" s="1058"/>
      <c r="L660" s="1018"/>
      <c r="M660" s="1019"/>
      <c r="N660" s="1019"/>
      <c r="O660" s="1019"/>
      <c r="P660" s="1019"/>
      <c r="Q660" s="1020"/>
      <c r="R660" s="1024"/>
      <c r="S660" s="1025"/>
      <c r="T660" s="1026"/>
      <c r="U660" s="1033"/>
      <c r="V660" s="1034"/>
      <c r="W660" s="1035"/>
      <c r="X660" s="1039"/>
      <c r="Y660" s="1040"/>
      <c r="Z660" s="1040"/>
      <c r="AA660" s="1040"/>
      <c r="AB660" s="1040"/>
      <c r="AC660" s="1041"/>
      <c r="AD660" s="98"/>
      <c r="AU660" s="346"/>
      <c r="AV660" s="346"/>
    </row>
    <row r="661" spans="3:48" ht="10.9" customHeight="1">
      <c r="C661" s="1043"/>
      <c r="D661" s="1046"/>
      <c r="E661" s="1049"/>
      <c r="F661" s="1052"/>
      <c r="G661" s="1043"/>
      <c r="H661" s="1055"/>
      <c r="I661" s="1024"/>
      <c r="J661" s="1025"/>
      <c r="K661" s="1058"/>
      <c r="L661" s="1018"/>
      <c r="M661" s="1019"/>
      <c r="N661" s="1019"/>
      <c r="O661" s="1019"/>
      <c r="P661" s="1019"/>
      <c r="Q661" s="1020"/>
      <c r="R661" s="1024"/>
      <c r="S661" s="1025"/>
      <c r="T661" s="1026"/>
      <c r="U661" s="1033"/>
      <c r="V661" s="1034"/>
      <c r="W661" s="1035"/>
      <c r="X661" s="1039"/>
      <c r="Y661" s="1040"/>
      <c r="Z661" s="1040"/>
      <c r="AA661" s="1040"/>
      <c r="AB661" s="1040"/>
      <c r="AC661" s="1041"/>
      <c r="AD661" s="98"/>
      <c r="AU661" s="346"/>
      <c r="AV661" s="346"/>
    </row>
    <row r="662" spans="3:48" ht="10.9" customHeight="1">
      <c r="C662" s="1044"/>
      <c r="D662" s="1047"/>
      <c r="E662" s="1050"/>
      <c r="F662" s="1053"/>
      <c r="G662" s="1044"/>
      <c r="H662" s="1056"/>
      <c r="I662" s="1027"/>
      <c r="J662" s="1028"/>
      <c r="K662" s="1059"/>
      <c r="L662" s="1018"/>
      <c r="M662" s="1019"/>
      <c r="N662" s="1019"/>
      <c r="O662" s="1019"/>
      <c r="P662" s="1019"/>
      <c r="Q662" s="1020"/>
      <c r="R662" s="1027"/>
      <c r="S662" s="1028"/>
      <c r="T662" s="1029"/>
      <c r="U662" s="1036"/>
      <c r="V662" s="1037"/>
      <c r="W662" s="1038"/>
      <c r="X662" s="1039"/>
      <c r="Y662" s="1040"/>
      <c r="Z662" s="1040"/>
      <c r="AA662" s="1040"/>
      <c r="AB662" s="1040"/>
      <c r="AC662" s="1041"/>
      <c r="AD662" s="98"/>
      <c r="AU662" s="346"/>
      <c r="AV662" s="346"/>
    </row>
    <row r="663" spans="3:48" ht="10.9" customHeight="1">
      <c r="C663" s="1042">
        <v>7</v>
      </c>
      <c r="D663" s="1045" t="s">
        <v>9</v>
      </c>
      <c r="E663" s="1048">
        <v>27</v>
      </c>
      <c r="F663" s="1051" t="s">
        <v>10</v>
      </c>
      <c r="G663" s="1042" t="s">
        <v>24</v>
      </c>
      <c r="H663" s="1054"/>
      <c r="I663" s="1021"/>
      <c r="J663" s="1022"/>
      <c r="K663" s="1057"/>
      <c r="L663" s="1018"/>
      <c r="M663" s="1019"/>
      <c r="N663" s="1019"/>
      <c r="O663" s="1019"/>
      <c r="P663" s="1019"/>
      <c r="Q663" s="1020"/>
      <c r="R663" s="1021"/>
      <c r="S663" s="1022"/>
      <c r="T663" s="1023"/>
      <c r="U663" s="1030"/>
      <c r="V663" s="1031"/>
      <c r="W663" s="1032"/>
      <c r="X663" s="1039"/>
      <c r="Y663" s="1040"/>
      <c r="Z663" s="1040"/>
      <c r="AA663" s="1040"/>
      <c r="AB663" s="1040"/>
      <c r="AC663" s="1041"/>
      <c r="AD663" s="98"/>
      <c r="AU663" s="346" t="str">
        <f t="shared" ref="AU663" si="373">IF(OR(I663="×",AU667="×"),"×","●")</f>
        <v>●</v>
      </c>
      <c r="AV663" s="346">
        <f t="shared" ref="AV663" si="374">IF(AU663="●",IF(I663="定","-",I663),"-")</f>
        <v>0</v>
      </c>
    </row>
    <row r="664" spans="3:48" ht="10.9" customHeight="1">
      <c r="C664" s="1043"/>
      <c r="D664" s="1046"/>
      <c r="E664" s="1049"/>
      <c r="F664" s="1052"/>
      <c r="G664" s="1043"/>
      <c r="H664" s="1055"/>
      <c r="I664" s="1024"/>
      <c r="J664" s="1025"/>
      <c r="K664" s="1058"/>
      <c r="L664" s="1018"/>
      <c r="M664" s="1019"/>
      <c r="N664" s="1019"/>
      <c r="O664" s="1019"/>
      <c r="P664" s="1019"/>
      <c r="Q664" s="1020"/>
      <c r="R664" s="1024"/>
      <c r="S664" s="1025"/>
      <c r="T664" s="1026"/>
      <c r="U664" s="1033"/>
      <c r="V664" s="1034"/>
      <c r="W664" s="1035"/>
      <c r="X664" s="1039"/>
      <c r="Y664" s="1040"/>
      <c r="Z664" s="1040"/>
      <c r="AA664" s="1040"/>
      <c r="AB664" s="1040"/>
      <c r="AC664" s="1041"/>
      <c r="AD664" s="98"/>
      <c r="AU664" s="346"/>
      <c r="AV664" s="346"/>
    </row>
    <row r="665" spans="3:48" ht="10.9" customHeight="1">
      <c r="C665" s="1043"/>
      <c r="D665" s="1046"/>
      <c r="E665" s="1049"/>
      <c r="F665" s="1052"/>
      <c r="G665" s="1043"/>
      <c r="H665" s="1055"/>
      <c r="I665" s="1024"/>
      <c r="J665" s="1025"/>
      <c r="K665" s="1058"/>
      <c r="L665" s="1018"/>
      <c r="M665" s="1019"/>
      <c r="N665" s="1019"/>
      <c r="O665" s="1019"/>
      <c r="P665" s="1019"/>
      <c r="Q665" s="1020"/>
      <c r="R665" s="1024"/>
      <c r="S665" s="1025"/>
      <c r="T665" s="1026"/>
      <c r="U665" s="1033"/>
      <c r="V665" s="1034"/>
      <c r="W665" s="1035"/>
      <c r="X665" s="1039"/>
      <c r="Y665" s="1040"/>
      <c r="Z665" s="1040"/>
      <c r="AA665" s="1040"/>
      <c r="AB665" s="1040"/>
      <c r="AC665" s="1041"/>
      <c r="AD665" s="98"/>
      <c r="AU665" s="346"/>
      <c r="AV665" s="346"/>
    </row>
    <row r="666" spans="3:48" ht="10.9" customHeight="1">
      <c r="C666" s="1044"/>
      <c r="D666" s="1047"/>
      <c r="E666" s="1050"/>
      <c r="F666" s="1053"/>
      <c r="G666" s="1044"/>
      <c r="H666" s="1056"/>
      <c r="I666" s="1027"/>
      <c r="J666" s="1028"/>
      <c r="K666" s="1059"/>
      <c r="L666" s="1018"/>
      <c r="M666" s="1019"/>
      <c r="N666" s="1019"/>
      <c r="O666" s="1019"/>
      <c r="P666" s="1019"/>
      <c r="Q666" s="1020"/>
      <c r="R666" s="1027"/>
      <c r="S666" s="1028"/>
      <c r="T666" s="1029"/>
      <c r="U666" s="1036"/>
      <c r="V666" s="1037"/>
      <c r="W666" s="1038"/>
      <c r="X666" s="1039"/>
      <c r="Y666" s="1040"/>
      <c r="Z666" s="1040"/>
      <c r="AA666" s="1040"/>
      <c r="AB666" s="1040"/>
      <c r="AC666" s="1041"/>
      <c r="AD666" s="98"/>
      <c r="AU666" s="346"/>
      <c r="AV666" s="346"/>
    </row>
    <row r="667" spans="3:48" ht="10.9" customHeight="1">
      <c r="C667" s="1042">
        <v>7</v>
      </c>
      <c r="D667" s="1045" t="s">
        <v>9</v>
      </c>
      <c r="E667" s="1048">
        <v>28</v>
      </c>
      <c r="F667" s="1051" t="s">
        <v>10</v>
      </c>
      <c r="G667" s="1042" t="s">
        <v>25</v>
      </c>
      <c r="H667" s="1054"/>
      <c r="I667" s="1021"/>
      <c r="J667" s="1022"/>
      <c r="K667" s="1057"/>
      <c r="L667" s="1018"/>
      <c r="M667" s="1019"/>
      <c r="N667" s="1019"/>
      <c r="O667" s="1019"/>
      <c r="P667" s="1019"/>
      <c r="Q667" s="1020"/>
      <c r="R667" s="1021"/>
      <c r="S667" s="1022"/>
      <c r="T667" s="1023"/>
      <c r="U667" s="1030"/>
      <c r="V667" s="1031"/>
      <c r="W667" s="1032"/>
      <c r="X667" s="1039"/>
      <c r="Y667" s="1040"/>
      <c r="Z667" s="1040"/>
      <c r="AA667" s="1040"/>
      <c r="AB667" s="1040"/>
      <c r="AC667" s="1041"/>
      <c r="AD667" s="98"/>
      <c r="AU667" s="346" t="str">
        <f t="shared" ref="AU667" si="375">IF(OR(I667="×",AU671="×"),"×","●")</f>
        <v>●</v>
      </c>
      <c r="AV667" s="346">
        <f t="shared" ref="AV667" si="376">IF(AU667="●",IF(I667="定","-",I667),"-")</f>
        <v>0</v>
      </c>
    </row>
    <row r="668" spans="3:48" ht="10.9" customHeight="1">
      <c r="C668" s="1043"/>
      <c r="D668" s="1046"/>
      <c r="E668" s="1049"/>
      <c r="F668" s="1052"/>
      <c r="G668" s="1043"/>
      <c r="H668" s="1055"/>
      <c r="I668" s="1024"/>
      <c r="J668" s="1025"/>
      <c r="K668" s="1058"/>
      <c r="L668" s="1018"/>
      <c r="M668" s="1019"/>
      <c r="N668" s="1019"/>
      <c r="O668" s="1019"/>
      <c r="P668" s="1019"/>
      <c r="Q668" s="1020"/>
      <c r="R668" s="1024"/>
      <c r="S668" s="1025"/>
      <c r="T668" s="1026"/>
      <c r="U668" s="1033"/>
      <c r="V668" s="1034"/>
      <c r="W668" s="1035"/>
      <c r="X668" s="1039"/>
      <c r="Y668" s="1040"/>
      <c r="Z668" s="1040"/>
      <c r="AA668" s="1040"/>
      <c r="AB668" s="1040"/>
      <c r="AC668" s="1041"/>
      <c r="AD668" s="98"/>
      <c r="AU668" s="346"/>
      <c r="AV668" s="346"/>
    </row>
    <row r="669" spans="3:48" ht="10.9" customHeight="1">
      <c r="C669" s="1043"/>
      <c r="D669" s="1046"/>
      <c r="E669" s="1049"/>
      <c r="F669" s="1052"/>
      <c r="G669" s="1043"/>
      <c r="H669" s="1055"/>
      <c r="I669" s="1024"/>
      <c r="J669" s="1025"/>
      <c r="K669" s="1058"/>
      <c r="L669" s="1018"/>
      <c r="M669" s="1019"/>
      <c r="N669" s="1019"/>
      <c r="O669" s="1019"/>
      <c r="P669" s="1019"/>
      <c r="Q669" s="1020"/>
      <c r="R669" s="1024"/>
      <c r="S669" s="1025"/>
      <c r="T669" s="1026"/>
      <c r="U669" s="1033"/>
      <c r="V669" s="1034"/>
      <c r="W669" s="1035"/>
      <c r="X669" s="1039"/>
      <c r="Y669" s="1040"/>
      <c r="Z669" s="1040"/>
      <c r="AA669" s="1040"/>
      <c r="AB669" s="1040"/>
      <c r="AC669" s="1041"/>
      <c r="AD669" s="98"/>
      <c r="AU669" s="346"/>
      <c r="AV669" s="346"/>
    </row>
    <row r="670" spans="3:48" ht="10.9" customHeight="1">
      <c r="C670" s="1044"/>
      <c r="D670" s="1047"/>
      <c r="E670" s="1050"/>
      <c r="F670" s="1053"/>
      <c r="G670" s="1044"/>
      <c r="H670" s="1056"/>
      <c r="I670" s="1027"/>
      <c r="J670" s="1028"/>
      <c r="K670" s="1059"/>
      <c r="L670" s="1018"/>
      <c r="M670" s="1019"/>
      <c r="N670" s="1019"/>
      <c r="O670" s="1019"/>
      <c r="P670" s="1019"/>
      <c r="Q670" s="1020"/>
      <c r="R670" s="1027"/>
      <c r="S670" s="1028"/>
      <c r="T670" s="1029"/>
      <c r="U670" s="1036"/>
      <c r="V670" s="1037"/>
      <c r="W670" s="1038"/>
      <c r="X670" s="1039"/>
      <c r="Y670" s="1040"/>
      <c r="Z670" s="1040"/>
      <c r="AA670" s="1040"/>
      <c r="AB670" s="1040"/>
      <c r="AC670" s="1041"/>
      <c r="AD670" s="98"/>
      <c r="AU670" s="346"/>
      <c r="AV670" s="346"/>
    </row>
    <row r="671" spans="3:48" ht="10.9" customHeight="1">
      <c r="C671" s="1042">
        <v>7</v>
      </c>
      <c r="D671" s="1045" t="s">
        <v>9</v>
      </c>
      <c r="E671" s="1048">
        <v>29</v>
      </c>
      <c r="F671" s="1051" t="s">
        <v>10</v>
      </c>
      <c r="G671" s="1042" t="s">
        <v>19</v>
      </c>
      <c r="H671" s="1054"/>
      <c r="I671" s="1021"/>
      <c r="J671" s="1022"/>
      <c r="K671" s="1057"/>
      <c r="L671" s="1018"/>
      <c r="M671" s="1019"/>
      <c r="N671" s="1019"/>
      <c r="O671" s="1019"/>
      <c r="P671" s="1019"/>
      <c r="Q671" s="1020"/>
      <c r="R671" s="1021"/>
      <c r="S671" s="1022"/>
      <c r="T671" s="1023"/>
      <c r="U671" s="1030"/>
      <c r="V671" s="1031"/>
      <c r="W671" s="1032"/>
      <c r="X671" s="1039"/>
      <c r="Y671" s="1040"/>
      <c r="Z671" s="1040"/>
      <c r="AA671" s="1040"/>
      <c r="AB671" s="1040"/>
      <c r="AC671" s="1041"/>
      <c r="AD671" s="98"/>
      <c r="AU671" s="346" t="str">
        <f t="shared" ref="AU671" si="377">IF(OR(I671="×",AU675="×"),"×","●")</f>
        <v>●</v>
      </c>
      <c r="AV671" s="346">
        <f t="shared" ref="AV671" si="378">IF(AU671="●",IF(I671="定","-",I671),"-")</f>
        <v>0</v>
      </c>
    </row>
    <row r="672" spans="3:48" ht="10.9" customHeight="1">
      <c r="C672" s="1043"/>
      <c r="D672" s="1046"/>
      <c r="E672" s="1049"/>
      <c r="F672" s="1052"/>
      <c r="G672" s="1043"/>
      <c r="H672" s="1055"/>
      <c r="I672" s="1024"/>
      <c r="J672" s="1025"/>
      <c r="K672" s="1058"/>
      <c r="L672" s="1018"/>
      <c r="M672" s="1019"/>
      <c r="N672" s="1019"/>
      <c r="O672" s="1019"/>
      <c r="P672" s="1019"/>
      <c r="Q672" s="1020"/>
      <c r="R672" s="1024"/>
      <c r="S672" s="1025"/>
      <c r="T672" s="1026"/>
      <c r="U672" s="1033"/>
      <c r="V672" s="1034"/>
      <c r="W672" s="1035"/>
      <c r="X672" s="1039"/>
      <c r="Y672" s="1040"/>
      <c r="Z672" s="1040"/>
      <c r="AA672" s="1040"/>
      <c r="AB672" s="1040"/>
      <c r="AC672" s="1041"/>
      <c r="AD672" s="98"/>
      <c r="AU672" s="346"/>
      <c r="AV672" s="346"/>
    </row>
    <row r="673" spans="3:48" ht="10.9" customHeight="1">
      <c r="C673" s="1043"/>
      <c r="D673" s="1046"/>
      <c r="E673" s="1049"/>
      <c r="F673" s="1052"/>
      <c r="G673" s="1043"/>
      <c r="H673" s="1055"/>
      <c r="I673" s="1024"/>
      <c r="J673" s="1025"/>
      <c r="K673" s="1058"/>
      <c r="L673" s="1018"/>
      <c r="M673" s="1019"/>
      <c r="N673" s="1019"/>
      <c r="O673" s="1019"/>
      <c r="P673" s="1019"/>
      <c r="Q673" s="1020"/>
      <c r="R673" s="1024"/>
      <c r="S673" s="1025"/>
      <c r="T673" s="1026"/>
      <c r="U673" s="1033"/>
      <c r="V673" s="1034"/>
      <c r="W673" s="1035"/>
      <c r="X673" s="1039"/>
      <c r="Y673" s="1040"/>
      <c r="Z673" s="1040"/>
      <c r="AA673" s="1040"/>
      <c r="AB673" s="1040"/>
      <c r="AC673" s="1041"/>
      <c r="AD673" s="98"/>
      <c r="AU673" s="346"/>
      <c r="AV673" s="346"/>
    </row>
    <row r="674" spans="3:48" ht="10.9" customHeight="1">
      <c r="C674" s="1044"/>
      <c r="D674" s="1047"/>
      <c r="E674" s="1050"/>
      <c r="F674" s="1053"/>
      <c r="G674" s="1044"/>
      <c r="H674" s="1056"/>
      <c r="I674" s="1027"/>
      <c r="J674" s="1028"/>
      <c r="K674" s="1059"/>
      <c r="L674" s="1018"/>
      <c r="M674" s="1019"/>
      <c r="N674" s="1019"/>
      <c r="O674" s="1019"/>
      <c r="P674" s="1019"/>
      <c r="Q674" s="1020"/>
      <c r="R674" s="1027"/>
      <c r="S674" s="1028"/>
      <c r="T674" s="1029"/>
      <c r="U674" s="1036"/>
      <c r="V674" s="1037"/>
      <c r="W674" s="1038"/>
      <c r="X674" s="1039"/>
      <c r="Y674" s="1040"/>
      <c r="Z674" s="1040"/>
      <c r="AA674" s="1040"/>
      <c r="AB674" s="1040"/>
      <c r="AC674" s="1041"/>
      <c r="AD674" s="98"/>
      <c r="AU674" s="346"/>
      <c r="AV674" s="346"/>
    </row>
    <row r="675" spans="3:48" ht="10.9" customHeight="1">
      <c r="C675" s="1042">
        <v>7</v>
      </c>
      <c r="D675" s="1045" t="s">
        <v>9</v>
      </c>
      <c r="E675" s="1048">
        <v>30</v>
      </c>
      <c r="F675" s="1051" t="s">
        <v>10</v>
      </c>
      <c r="G675" s="1042" t="s">
        <v>20</v>
      </c>
      <c r="H675" s="1054"/>
      <c r="I675" s="1021"/>
      <c r="J675" s="1022"/>
      <c r="K675" s="1057"/>
      <c r="L675" s="1018"/>
      <c r="M675" s="1019"/>
      <c r="N675" s="1019"/>
      <c r="O675" s="1019"/>
      <c r="P675" s="1019"/>
      <c r="Q675" s="1020"/>
      <c r="R675" s="1021"/>
      <c r="S675" s="1022"/>
      <c r="T675" s="1023"/>
      <c r="U675" s="1030"/>
      <c r="V675" s="1031"/>
      <c r="W675" s="1032"/>
      <c r="X675" s="1039"/>
      <c r="Y675" s="1040"/>
      <c r="Z675" s="1040"/>
      <c r="AA675" s="1040"/>
      <c r="AB675" s="1040"/>
      <c r="AC675" s="1041"/>
      <c r="AD675" s="98"/>
      <c r="AU675" s="346" t="str">
        <f t="shared" ref="AU675" si="379">IF(OR(I675="×",AU679="×"),"×","●")</f>
        <v>●</v>
      </c>
      <c r="AV675" s="346">
        <f t="shared" ref="AV675" si="380">IF(AU675="●",IF(I675="定","-",I675),"-")</f>
        <v>0</v>
      </c>
    </row>
    <row r="676" spans="3:48" ht="10.9" customHeight="1">
      <c r="C676" s="1043"/>
      <c r="D676" s="1046"/>
      <c r="E676" s="1049"/>
      <c r="F676" s="1052"/>
      <c r="G676" s="1043"/>
      <c r="H676" s="1055"/>
      <c r="I676" s="1024"/>
      <c r="J676" s="1025"/>
      <c r="K676" s="1058"/>
      <c r="L676" s="1018"/>
      <c r="M676" s="1019"/>
      <c r="N676" s="1019"/>
      <c r="O676" s="1019"/>
      <c r="P676" s="1019"/>
      <c r="Q676" s="1020"/>
      <c r="R676" s="1024"/>
      <c r="S676" s="1025"/>
      <c r="T676" s="1026"/>
      <c r="U676" s="1033"/>
      <c r="V676" s="1034"/>
      <c r="W676" s="1035"/>
      <c r="X676" s="1039"/>
      <c r="Y676" s="1040"/>
      <c r="Z676" s="1040"/>
      <c r="AA676" s="1040"/>
      <c r="AB676" s="1040"/>
      <c r="AC676" s="1041"/>
      <c r="AD676" s="98"/>
      <c r="AU676" s="346"/>
      <c r="AV676" s="346"/>
    </row>
    <row r="677" spans="3:48" ht="10.9" customHeight="1">
      <c r="C677" s="1043"/>
      <c r="D677" s="1046"/>
      <c r="E677" s="1049"/>
      <c r="F677" s="1052"/>
      <c r="G677" s="1043"/>
      <c r="H677" s="1055"/>
      <c r="I677" s="1024"/>
      <c r="J677" s="1025"/>
      <c r="K677" s="1058"/>
      <c r="L677" s="1018"/>
      <c r="M677" s="1019"/>
      <c r="N677" s="1019"/>
      <c r="O677" s="1019"/>
      <c r="P677" s="1019"/>
      <c r="Q677" s="1020"/>
      <c r="R677" s="1024"/>
      <c r="S677" s="1025"/>
      <c r="T677" s="1026"/>
      <c r="U677" s="1033"/>
      <c r="V677" s="1034"/>
      <c r="W677" s="1035"/>
      <c r="X677" s="1039"/>
      <c r="Y677" s="1040"/>
      <c r="Z677" s="1040"/>
      <c r="AA677" s="1040"/>
      <c r="AB677" s="1040"/>
      <c r="AC677" s="1041"/>
      <c r="AD677" s="98"/>
      <c r="AU677" s="346"/>
      <c r="AV677" s="346"/>
    </row>
    <row r="678" spans="3:48" ht="10.9" customHeight="1">
      <c r="C678" s="1044"/>
      <c r="D678" s="1047"/>
      <c r="E678" s="1050"/>
      <c r="F678" s="1053"/>
      <c r="G678" s="1044"/>
      <c r="H678" s="1056"/>
      <c r="I678" s="1027"/>
      <c r="J678" s="1028"/>
      <c r="K678" s="1059"/>
      <c r="L678" s="1018"/>
      <c r="M678" s="1019"/>
      <c r="N678" s="1019"/>
      <c r="O678" s="1019"/>
      <c r="P678" s="1019"/>
      <c r="Q678" s="1020"/>
      <c r="R678" s="1027"/>
      <c r="S678" s="1028"/>
      <c r="T678" s="1029"/>
      <c r="U678" s="1036"/>
      <c r="V678" s="1037"/>
      <c r="W678" s="1038"/>
      <c r="X678" s="1039"/>
      <c r="Y678" s="1040"/>
      <c r="Z678" s="1040"/>
      <c r="AA678" s="1040"/>
      <c r="AB678" s="1040"/>
      <c r="AC678" s="1041"/>
      <c r="AD678" s="98"/>
      <c r="AU678" s="346"/>
      <c r="AV678" s="346"/>
    </row>
    <row r="679" spans="3:48" ht="10.9" customHeight="1">
      <c r="C679" s="1042">
        <v>7</v>
      </c>
      <c r="D679" s="1045" t="s">
        <v>9</v>
      </c>
      <c r="E679" s="1048">
        <v>31</v>
      </c>
      <c r="F679" s="1051" t="s">
        <v>10</v>
      </c>
      <c r="G679" s="1042" t="s">
        <v>21</v>
      </c>
      <c r="H679" s="1054"/>
      <c r="I679" s="1021"/>
      <c r="J679" s="1022"/>
      <c r="K679" s="1057"/>
      <c r="L679" s="1018"/>
      <c r="M679" s="1019"/>
      <c r="N679" s="1019"/>
      <c r="O679" s="1019"/>
      <c r="P679" s="1019"/>
      <c r="Q679" s="1020"/>
      <c r="R679" s="1021"/>
      <c r="S679" s="1022"/>
      <c r="T679" s="1023"/>
      <c r="U679" s="1030"/>
      <c r="V679" s="1031"/>
      <c r="W679" s="1032"/>
      <c r="X679" s="1039"/>
      <c r="Y679" s="1040"/>
      <c r="Z679" s="1040"/>
      <c r="AA679" s="1040"/>
      <c r="AB679" s="1040"/>
      <c r="AC679" s="1041"/>
      <c r="AD679" s="98"/>
      <c r="AU679" s="346" t="str">
        <f>IF(I679="×","×","●")</f>
        <v>●</v>
      </c>
      <c r="AV679" s="346">
        <f t="shared" ref="AV679" si="381">IF(AU679="●",IF(I679="定","-",I679),"-")</f>
        <v>0</v>
      </c>
    </row>
    <row r="680" spans="3:48" ht="10.9" customHeight="1">
      <c r="C680" s="1043"/>
      <c r="D680" s="1046"/>
      <c r="E680" s="1049"/>
      <c r="F680" s="1052"/>
      <c r="G680" s="1043"/>
      <c r="H680" s="1055"/>
      <c r="I680" s="1024"/>
      <c r="J680" s="1025"/>
      <c r="K680" s="1058"/>
      <c r="L680" s="1018"/>
      <c r="M680" s="1019"/>
      <c r="N680" s="1019"/>
      <c r="O680" s="1019"/>
      <c r="P680" s="1019"/>
      <c r="Q680" s="1020"/>
      <c r="R680" s="1024"/>
      <c r="S680" s="1025"/>
      <c r="T680" s="1026"/>
      <c r="U680" s="1033"/>
      <c r="V680" s="1034"/>
      <c r="W680" s="1035"/>
      <c r="X680" s="1039"/>
      <c r="Y680" s="1040"/>
      <c r="Z680" s="1040"/>
      <c r="AA680" s="1040"/>
      <c r="AB680" s="1040"/>
      <c r="AC680" s="1041"/>
      <c r="AD680" s="98"/>
      <c r="AU680" s="346"/>
      <c r="AV680" s="346"/>
    </row>
    <row r="681" spans="3:48" ht="10.9" customHeight="1">
      <c r="C681" s="1043"/>
      <c r="D681" s="1046"/>
      <c r="E681" s="1049"/>
      <c r="F681" s="1052"/>
      <c r="G681" s="1043"/>
      <c r="H681" s="1055"/>
      <c r="I681" s="1024"/>
      <c r="J681" s="1025"/>
      <c r="K681" s="1058"/>
      <c r="L681" s="1018"/>
      <c r="M681" s="1019"/>
      <c r="N681" s="1019"/>
      <c r="O681" s="1019"/>
      <c r="P681" s="1019"/>
      <c r="Q681" s="1020"/>
      <c r="R681" s="1024"/>
      <c r="S681" s="1025"/>
      <c r="T681" s="1026"/>
      <c r="U681" s="1033"/>
      <c r="V681" s="1034"/>
      <c r="W681" s="1035"/>
      <c r="X681" s="1039"/>
      <c r="Y681" s="1040"/>
      <c r="Z681" s="1040"/>
      <c r="AA681" s="1040"/>
      <c r="AB681" s="1040"/>
      <c r="AC681" s="1041"/>
      <c r="AD681" s="98"/>
      <c r="AU681" s="346"/>
      <c r="AV681" s="346"/>
    </row>
    <row r="682" spans="3:48" ht="10.9" customHeight="1" thickBot="1">
      <c r="C682" s="1085"/>
      <c r="D682" s="1086"/>
      <c r="E682" s="1087"/>
      <c r="F682" s="1088"/>
      <c r="G682" s="1085"/>
      <c r="H682" s="1089"/>
      <c r="I682" s="1076"/>
      <c r="J682" s="1077"/>
      <c r="K682" s="1090"/>
      <c r="L682" s="1073"/>
      <c r="M682" s="1074"/>
      <c r="N682" s="1074"/>
      <c r="O682" s="1074"/>
      <c r="P682" s="1074"/>
      <c r="Q682" s="1075"/>
      <c r="R682" s="1076"/>
      <c r="S682" s="1077"/>
      <c r="T682" s="1078"/>
      <c r="U682" s="1079"/>
      <c r="V682" s="1080"/>
      <c r="W682" s="1081"/>
      <c r="X682" s="1082"/>
      <c r="Y682" s="1083"/>
      <c r="Z682" s="1083"/>
      <c r="AA682" s="1083"/>
      <c r="AB682" s="1083"/>
      <c r="AC682" s="1084"/>
      <c r="AD682" s="98"/>
      <c r="AU682" s="347"/>
      <c r="AV682" s="347"/>
    </row>
    <row r="683" spans="3:48" ht="10.9" customHeight="1" thickTop="1">
      <c r="C683" s="396">
        <v>8</v>
      </c>
      <c r="D683" s="398" t="s">
        <v>9</v>
      </c>
      <c r="E683" s="400">
        <v>1</v>
      </c>
      <c r="F683" s="402" t="s">
        <v>10</v>
      </c>
      <c r="G683" s="396" t="s">
        <v>22</v>
      </c>
      <c r="H683" s="404"/>
      <c r="I683" s="406"/>
      <c r="J683" s="407"/>
      <c r="K683" s="408"/>
      <c r="L683" s="412">
        <f t="shared" ref="L683" si="382">IF(AND(I683="△",AU683="●"),2+ROUNDDOWN(($K$246-100)/100,0)*2,0)</f>
        <v>0</v>
      </c>
      <c r="M683" s="413"/>
      <c r="N683" s="413"/>
      <c r="O683" s="413"/>
      <c r="P683" s="413"/>
      <c r="Q683" s="414"/>
      <c r="R683" s="406"/>
      <c r="S683" s="407"/>
      <c r="T683" s="418"/>
      <c r="U683" s="420">
        <f t="shared" ref="U683" si="383">IF(R683="①",$AL$198,IF(R683="②",$AL$229,0))</f>
        <v>0</v>
      </c>
      <c r="V683" s="421"/>
      <c r="W683" s="422"/>
      <c r="X683" s="426">
        <f t="shared" ref="X683" si="384">IF(I683="○",L683,ROUNDUP(L683*U683,1))</f>
        <v>0</v>
      </c>
      <c r="Y683" s="427"/>
      <c r="Z683" s="427"/>
      <c r="AA683" s="427"/>
      <c r="AB683" s="427"/>
      <c r="AC683" s="428"/>
      <c r="AD683" s="98"/>
      <c r="AU683" s="429" t="str">
        <f>IF(I683="×","×","●")</f>
        <v>●</v>
      </c>
      <c r="AV683" s="429">
        <f t="shared" ref="AV683" si="385">IF(AU683="●",IF(I683="定","-",I683),"-")</f>
        <v>0</v>
      </c>
    </row>
    <row r="684" spans="3:48" ht="10.9" customHeight="1">
      <c r="C684" s="352"/>
      <c r="D684" s="355"/>
      <c r="E684" s="358"/>
      <c r="F684" s="361"/>
      <c r="G684" s="352"/>
      <c r="H684" s="364"/>
      <c r="I684" s="369"/>
      <c r="J684" s="370"/>
      <c r="K684" s="371"/>
      <c r="L684" s="375"/>
      <c r="M684" s="376"/>
      <c r="N684" s="376"/>
      <c r="O684" s="376"/>
      <c r="P684" s="376"/>
      <c r="Q684" s="377"/>
      <c r="R684" s="369"/>
      <c r="S684" s="370"/>
      <c r="T684" s="379"/>
      <c r="U684" s="384"/>
      <c r="V684" s="385"/>
      <c r="W684" s="386"/>
      <c r="X684" s="348"/>
      <c r="Y684" s="349"/>
      <c r="Z684" s="349"/>
      <c r="AA684" s="349"/>
      <c r="AB684" s="349"/>
      <c r="AC684" s="350"/>
      <c r="AD684" s="98"/>
      <c r="AU684" s="346"/>
      <c r="AV684" s="346"/>
    </row>
    <row r="685" spans="3:48" ht="10.9" customHeight="1">
      <c r="C685" s="352"/>
      <c r="D685" s="355"/>
      <c r="E685" s="358"/>
      <c r="F685" s="361"/>
      <c r="G685" s="352"/>
      <c r="H685" s="364"/>
      <c r="I685" s="369"/>
      <c r="J685" s="370"/>
      <c r="K685" s="371"/>
      <c r="L685" s="375"/>
      <c r="M685" s="376"/>
      <c r="N685" s="376"/>
      <c r="O685" s="376"/>
      <c r="P685" s="376"/>
      <c r="Q685" s="377"/>
      <c r="R685" s="369"/>
      <c r="S685" s="370"/>
      <c r="T685" s="379"/>
      <c r="U685" s="384"/>
      <c r="V685" s="385"/>
      <c r="W685" s="386"/>
      <c r="X685" s="348"/>
      <c r="Y685" s="349"/>
      <c r="Z685" s="349"/>
      <c r="AA685" s="349"/>
      <c r="AB685" s="349"/>
      <c r="AC685" s="350"/>
      <c r="AD685" s="98"/>
      <c r="AU685" s="346"/>
      <c r="AV685" s="346"/>
    </row>
    <row r="686" spans="3:48" ht="10.9" customHeight="1" thickBot="1">
      <c r="C686" s="397"/>
      <c r="D686" s="399"/>
      <c r="E686" s="401"/>
      <c r="F686" s="403"/>
      <c r="G686" s="397"/>
      <c r="H686" s="405"/>
      <c r="I686" s="409"/>
      <c r="J686" s="410"/>
      <c r="K686" s="411"/>
      <c r="L686" s="415"/>
      <c r="M686" s="416"/>
      <c r="N686" s="416"/>
      <c r="O686" s="416"/>
      <c r="P686" s="416"/>
      <c r="Q686" s="417"/>
      <c r="R686" s="409"/>
      <c r="S686" s="410"/>
      <c r="T686" s="419"/>
      <c r="U686" s="423"/>
      <c r="V686" s="424"/>
      <c r="W686" s="425"/>
      <c r="X686" s="393"/>
      <c r="Y686" s="394"/>
      <c r="Z686" s="394"/>
      <c r="AA686" s="394"/>
      <c r="AB686" s="394"/>
      <c r="AC686" s="395"/>
      <c r="AD686" s="98"/>
      <c r="AU686" s="347"/>
      <c r="AV686" s="347"/>
    </row>
    <row r="687" spans="3:48" ht="10.9" customHeight="1" thickTop="1">
      <c r="C687" s="352">
        <v>8</v>
      </c>
      <c r="D687" s="355" t="s">
        <v>9</v>
      </c>
      <c r="E687" s="358">
        <v>2</v>
      </c>
      <c r="F687" s="361" t="s">
        <v>10</v>
      </c>
      <c r="G687" s="352" t="s">
        <v>23</v>
      </c>
      <c r="H687" s="364"/>
      <c r="I687" s="369"/>
      <c r="J687" s="370"/>
      <c r="K687" s="371"/>
      <c r="L687" s="430">
        <f t="shared" ref="L687" si="386">IF(AND(I687="△",AU687="●"),2+ROUNDDOWN(($K$246-100)/100,0)*2,0)</f>
        <v>0</v>
      </c>
      <c r="M687" s="431"/>
      <c r="N687" s="431"/>
      <c r="O687" s="431"/>
      <c r="P687" s="431"/>
      <c r="Q687" s="432"/>
      <c r="R687" s="369"/>
      <c r="S687" s="370"/>
      <c r="T687" s="379"/>
      <c r="U687" s="384">
        <f t="shared" ref="U687" si="387">IF(R687="①",$AL$198,IF(R687="②",$AL$229,0))</f>
        <v>0</v>
      </c>
      <c r="V687" s="385"/>
      <c r="W687" s="386"/>
      <c r="X687" s="390">
        <f t="shared" ref="X687" si="388">IF(I687="○",L687,ROUNDUP(L687*U687,1))</f>
        <v>0</v>
      </c>
      <c r="Y687" s="391"/>
      <c r="Z687" s="391"/>
      <c r="AA687" s="391"/>
      <c r="AB687" s="391"/>
      <c r="AC687" s="392"/>
      <c r="AD687" s="98"/>
      <c r="AU687" s="346" t="str">
        <f t="shared" ref="AU687" si="389">IF(OR(I687="×",AU691="×"),"×","●")</f>
        <v>●</v>
      </c>
      <c r="AV687" s="346">
        <f t="shared" ref="AV687" si="390">IF(AU687="●",IF(I687="定","-",I687),"-")</f>
        <v>0</v>
      </c>
    </row>
    <row r="688" spans="3:48" ht="10.9" customHeight="1">
      <c r="C688" s="352"/>
      <c r="D688" s="355"/>
      <c r="E688" s="358"/>
      <c r="F688" s="361"/>
      <c r="G688" s="352"/>
      <c r="H688" s="364"/>
      <c r="I688" s="369"/>
      <c r="J688" s="370"/>
      <c r="K688" s="371"/>
      <c r="L688" s="375"/>
      <c r="M688" s="376"/>
      <c r="N688" s="376"/>
      <c r="O688" s="376"/>
      <c r="P688" s="376"/>
      <c r="Q688" s="377"/>
      <c r="R688" s="369"/>
      <c r="S688" s="370"/>
      <c r="T688" s="379"/>
      <c r="U688" s="384"/>
      <c r="V688" s="385"/>
      <c r="W688" s="386"/>
      <c r="X688" s="348"/>
      <c r="Y688" s="349"/>
      <c r="Z688" s="349"/>
      <c r="AA688" s="349"/>
      <c r="AB688" s="349"/>
      <c r="AC688" s="350"/>
      <c r="AD688" s="98"/>
      <c r="AU688" s="346"/>
      <c r="AV688" s="346"/>
    </row>
    <row r="689" spans="3:48" ht="10.9" customHeight="1">
      <c r="C689" s="352"/>
      <c r="D689" s="355"/>
      <c r="E689" s="358"/>
      <c r="F689" s="361"/>
      <c r="G689" s="352"/>
      <c r="H689" s="364"/>
      <c r="I689" s="369"/>
      <c r="J689" s="370"/>
      <c r="K689" s="371"/>
      <c r="L689" s="375"/>
      <c r="M689" s="376"/>
      <c r="N689" s="376"/>
      <c r="O689" s="376"/>
      <c r="P689" s="376"/>
      <c r="Q689" s="377"/>
      <c r="R689" s="369"/>
      <c r="S689" s="370"/>
      <c r="T689" s="379"/>
      <c r="U689" s="384"/>
      <c r="V689" s="385"/>
      <c r="W689" s="386"/>
      <c r="X689" s="348"/>
      <c r="Y689" s="349"/>
      <c r="Z689" s="349"/>
      <c r="AA689" s="349"/>
      <c r="AB689" s="349"/>
      <c r="AC689" s="350"/>
      <c r="AD689" s="98"/>
      <c r="AU689" s="346"/>
      <c r="AV689" s="346"/>
    </row>
    <row r="690" spans="3:48" ht="10.9" customHeight="1">
      <c r="C690" s="353"/>
      <c r="D690" s="356"/>
      <c r="E690" s="359"/>
      <c r="F690" s="362"/>
      <c r="G690" s="353"/>
      <c r="H690" s="365"/>
      <c r="I690" s="372"/>
      <c r="J690" s="373"/>
      <c r="K690" s="374"/>
      <c r="L690" s="375"/>
      <c r="M690" s="376"/>
      <c r="N690" s="376"/>
      <c r="O690" s="376"/>
      <c r="P690" s="376"/>
      <c r="Q690" s="377"/>
      <c r="R690" s="372"/>
      <c r="S690" s="373"/>
      <c r="T690" s="380"/>
      <c r="U690" s="387"/>
      <c r="V690" s="388"/>
      <c r="W690" s="389"/>
      <c r="X690" s="348"/>
      <c r="Y690" s="349"/>
      <c r="Z690" s="349"/>
      <c r="AA690" s="349"/>
      <c r="AB690" s="349"/>
      <c r="AC690" s="350"/>
      <c r="AD690" s="98"/>
      <c r="AU690" s="346"/>
      <c r="AV690" s="346"/>
    </row>
    <row r="691" spans="3:48" ht="10.9" customHeight="1">
      <c r="C691" s="351">
        <v>8</v>
      </c>
      <c r="D691" s="354" t="s">
        <v>9</v>
      </c>
      <c r="E691" s="357">
        <v>3</v>
      </c>
      <c r="F691" s="360" t="s">
        <v>10</v>
      </c>
      <c r="G691" s="351" t="s">
        <v>24</v>
      </c>
      <c r="H691" s="363"/>
      <c r="I691" s="366"/>
      <c r="J691" s="367"/>
      <c r="K691" s="368"/>
      <c r="L691" s="375">
        <f t="shared" ref="L691" si="391">IF(AND(I691="△",AU691="●"),2+ROUNDDOWN(($K$246-100)/100,0)*2,0)</f>
        <v>0</v>
      </c>
      <c r="M691" s="376"/>
      <c r="N691" s="376"/>
      <c r="O691" s="376"/>
      <c r="P691" s="376"/>
      <c r="Q691" s="377"/>
      <c r="R691" s="366"/>
      <c r="S691" s="367"/>
      <c r="T691" s="378"/>
      <c r="U691" s="381">
        <f t="shared" ref="U691" si="392">IF(R691="①",$AL$198,IF(R691="②",$AL$229,0))</f>
        <v>0</v>
      </c>
      <c r="V691" s="382"/>
      <c r="W691" s="383"/>
      <c r="X691" s="348">
        <f t="shared" ref="X691" si="393">IF(I691="○",L691,ROUNDUP(L691*U691,1))</f>
        <v>0</v>
      </c>
      <c r="Y691" s="349"/>
      <c r="Z691" s="349"/>
      <c r="AA691" s="349"/>
      <c r="AB691" s="349"/>
      <c r="AC691" s="350"/>
      <c r="AD691" s="98"/>
      <c r="AU691" s="346" t="str">
        <f t="shared" ref="AU691" si="394">IF(OR(I691="×",AU695="×"),"×","●")</f>
        <v>●</v>
      </c>
      <c r="AV691" s="346">
        <f t="shared" ref="AV691" si="395">IF(AU691="●",IF(I691="定","-",I691),"-")</f>
        <v>0</v>
      </c>
    </row>
    <row r="692" spans="3:48" ht="10.9" customHeight="1">
      <c r="C692" s="352"/>
      <c r="D692" s="355"/>
      <c r="E692" s="358"/>
      <c r="F692" s="361"/>
      <c r="G692" s="352"/>
      <c r="H692" s="364"/>
      <c r="I692" s="369"/>
      <c r="J692" s="370"/>
      <c r="K692" s="371"/>
      <c r="L692" s="375"/>
      <c r="M692" s="376"/>
      <c r="N692" s="376"/>
      <c r="O692" s="376"/>
      <c r="P692" s="376"/>
      <c r="Q692" s="377"/>
      <c r="R692" s="369"/>
      <c r="S692" s="370"/>
      <c r="T692" s="379"/>
      <c r="U692" s="384"/>
      <c r="V692" s="385"/>
      <c r="W692" s="386"/>
      <c r="X692" s="348"/>
      <c r="Y692" s="349"/>
      <c r="Z692" s="349"/>
      <c r="AA692" s="349"/>
      <c r="AB692" s="349"/>
      <c r="AC692" s="350"/>
      <c r="AD692" s="98"/>
      <c r="AU692" s="346"/>
      <c r="AV692" s="346"/>
    </row>
    <row r="693" spans="3:48" ht="10.9" customHeight="1">
      <c r="C693" s="352"/>
      <c r="D693" s="355"/>
      <c r="E693" s="358"/>
      <c r="F693" s="361"/>
      <c r="G693" s="352"/>
      <c r="H693" s="364"/>
      <c r="I693" s="369"/>
      <c r="J693" s="370"/>
      <c r="K693" s="371"/>
      <c r="L693" s="375"/>
      <c r="M693" s="376"/>
      <c r="N693" s="376"/>
      <c r="O693" s="376"/>
      <c r="P693" s="376"/>
      <c r="Q693" s="377"/>
      <c r="R693" s="369"/>
      <c r="S693" s="370"/>
      <c r="T693" s="379"/>
      <c r="U693" s="384"/>
      <c r="V693" s="385"/>
      <c r="W693" s="386"/>
      <c r="X693" s="348"/>
      <c r="Y693" s="349"/>
      <c r="Z693" s="349"/>
      <c r="AA693" s="349"/>
      <c r="AB693" s="349"/>
      <c r="AC693" s="350"/>
      <c r="AD693" s="98"/>
      <c r="AU693" s="346"/>
      <c r="AV693" s="346"/>
    </row>
    <row r="694" spans="3:48" ht="10.9" customHeight="1">
      <c r="C694" s="353"/>
      <c r="D694" s="356"/>
      <c r="E694" s="359"/>
      <c r="F694" s="362"/>
      <c r="G694" s="353"/>
      <c r="H694" s="365"/>
      <c r="I694" s="372"/>
      <c r="J694" s="373"/>
      <c r="K694" s="374"/>
      <c r="L694" s="375"/>
      <c r="M694" s="376"/>
      <c r="N694" s="376"/>
      <c r="O694" s="376"/>
      <c r="P694" s="376"/>
      <c r="Q694" s="377"/>
      <c r="R694" s="372"/>
      <c r="S694" s="373"/>
      <c r="T694" s="380"/>
      <c r="U694" s="387"/>
      <c r="V694" s="388"/>
      <c r="W694" s="389"/>
      <c r="X694" s="348"/>
      <c r="Y694" s="349"/>
      <c r="Z694" s="349"/>
      <c r="AA694" s="349"/>
      <c r="AB694" s="349"/>
      <c r="AC694" s="350"/>
      <c r="AD694" s="98"/>
      <c r="AU694" s="346"/>
      <c r="AV694" s="346"/>
    </row>
    <row r="695" spans="3:48" ht="10.9" customHeight="1">
      <c r="C695" s="351">
        <v>8</v>
      </c>
      <c r="D695" s="354" t="s">
        <v>9</v>
      </c>
      <c r="E695" s="357">
        <v>4</v>
      </c>
      <c r="F695" s="360" t="s">
        <v>10</v>
      </c>
      <c r="G695" s="351" t="s">
        <v>25</v>
      </c>
      <c r="H695" s="363"/>
      <c r="I695" s="366"/>
      <c r="J695" s="367"/>
      <c r="K695" s="368"/>
      <c r="L695" s="375">
        <f t="shared" ref="L695" si="396">IF(AND(I695="△",AU695="●"),2+ROUNDDOWN(($K$246-100)/100,0)*2,0)</f>
        <v>0</v>
      </c>
      <c r="M695" s="376"/>
      <c r="N695" s="376"/>
      <c r="O695" s="376"/>
      <c r="P695" s="376"/>
      <c r="Q695" s="377"/>
      <c r="R695" s="366"/>
      <c r="S695" s="367"/>
      <c r="T695" s="378"/>
      <c r="U695" s="381">
        <f t="shared" ref="U695" si="397">IF(R695="①",$AL$198,IF(R695="②",$AL$229,0))</f>
        <v>0</v>
      </c>
      <c r="V695" s="382"/>
      <c r="W695" s="383"/>
      <c r="X695" s="348">
        <f t="shared" ref="X695" si="398">IF(I695="○",L695,ROUNDUP(L695*U695,1))</f>
        <v>0</v>
      </c>
      <c r="Y695" s="349"/>
      <c r="Z695" s="349"/>
      <c r="AA695" s="349"/>
      <c r="AB695" s="349"/>
      <c r="AC695" s="350"/>
      <c r="AD695" s="98"/>
      <c r="AU695" s="346" t="str">
        <f t="shared" ref="AU695" si="399">IF(OR(I695="×",AU699="×"),"×","●")</f>
        <v>●</v>
      </c>
      <c r="AV695" s="346">
        <f t="shared" ref="AV695" si="400">IF(AU695="●",IF(I695="定","-",I695),"-")</f>
        <v>0</v>
      </c>
    </row>
    <row r="696" spans="3:48" ht="10.9" customHeight="1">
      <c r="C696" s="352"/>
      <c r="D696" s="355"/>
      <c r="E696" s="358"/>
      <c r="F696" s="361"/>
      <c r="G696" s="352"/>
      <c r="H696" s="364"/>
      <c r="I696" s="369"/>
      <c r="J696" s="370"/>
      <c r="K696" s="371"/>
      <c r="L696" s="375"/>
      <c r="M696" s="376"/>
      <c r="N696" s="376"/>
      <c r="O696" s="376"/>
      <c r="P696" s="376"/>
      <c r="Q696" s="377"/>
      <c r="R696" s="369"/>
      <c r="S696" s="370"/>
      <c r="T696" s="379"/>
      <c r="U696" s="384"/>
      <c r="V696" s="385"/>
      <c r="W696" s="386"/>
      <c r="X696" s="348"/>
      <c r="Y696" s="349"/>
      <c r="Z696" s="349"/>
      <c r="AA696" s="349"/>
      <c r="AB696" s="349"/>
      <c r="AC696" s="350"/>
      <c r="AD696" s="98"/>
      <c r="AU696" s="346"/>
      <c r="AV696" s="346"/>
    </row>
    <row r="697" spans="3:48" ht="10.9" customHeight="1">
      <c r="C697" s="352"/>
      <c r="D697" s="355"/>
      <c r="E697" s="358"/>
      <c r="F697" s="361"/>
      <c r="G697" s="352"/>
      <c r="H697" s="364"/>
      <c r="I697" s="369"/>
      <c r="J697" s="370"/>
      <c r="K697" s="371"/>
      <c r="L697" s="375"/>
      <c r="M697" s="376"/>
      <c r="N697" s="376"/>
      <c r="O697" s="376"/>
      <c r="P697" s="376"/>
      <c r="Q697" s="377"/>
      <c r="R697" s="369"/>
      <c r="S697" s="370"/>
      <c r="T697" s="379"/>
      <c r="U697" s="384"/>
      <c r="V697" s="385"/>
      <c r="W697" s="386"/>
      <c r="X697" s="348"/>
      <c r="Y697" s="349"/>
      <c r="Z697" s="349"/>
      <c r="AA697" s="349"/>
      <c r="AB697" s="349"/>
      <c r="AC697" s="350"/>
      <c r="AD697" s="98"/>
      <c r="AU697" s="346"/>
      <c r="AV697" s="346"/>
    </row>
    <row r="698" spans="3:48" ht="10.9" customHeight="1">
      <c r="C698" s="353"/>
      <c r="D698" s="356"/>
      <c r="E698" s="359"/>
      <c r="F698" s="362"/>
      <c r="G698" s="353"/>
      <c r="H698" s="365"/>
      <c r="I698" s="372"/>
      <c r="J698" s="373"/>
      <c r="K698" s="374"/>
      <c r="L698" s="375"/>
      <c r="M698" s="376"/>
      <c r="N698" s="376"/>
      <c r="O698" s="376"/>
      <c r="P698" s="376"/>
      <c r="Q698" s="377"/>
      <c r="R698" s="372"/>
      <c r="S698" s="373"/>
      <c r="T698" s="380"/>
      <c r="U698" s="387"/>
      <c r="V698" s="388"/>
      <c r="W698" s="389"/>
      <c r="X698" s="348"/>
      <c r="Y698" s="349"/>
      <c r="Z698" s="349"/>
      <c r="AA698" s="349"/>
      <c r="AB698" s="349"/>
      <c r="AC698" s="350"/>
      <c r="AD698" s="98"/>
      <c r="AU698" s="346"/>
      <c r="AV698" s="346"/>
    </row>
    <row r="699" spans="3:48" ht="10.9" customHeight="1">
      <c r="C699" s="351">
        <v>8</v>
      </c>
      <c r="D699" s="354" t="s">
        <v>9</v>
      </c>
      <c r="E699" s="357">
        <v>5</v>
      </c>
      <c r="F699" s="360" t="s">
        <v>10</v>
      </c>
      <c r="G699" s="351" t="s">
        <v>19</v>
      </c>
      <c r="H699" s="363"/>
      <c r="I699" s="366"/>
      <c r="J699" s="367"/>
      <c r="K699" s="368"/>
      <c r="L699" s="375">
        <f t="shared" ref="L699" si="401">IF(AND(I699="△",AU699="●"),2+ROUNDDOWN(($K$246-100)/100,0)*2,0)</f>
        <v>0</v>
      </c>
      <c r="M699" s="376"/>
      <c r="N699" s="376"/>
      <c r="O699" s="376"/>
      <c r="P699" s="376"/>
      <c r="Q699" s="377"/>
      <c r="R699" s="366"/>
      <c r="S699" s="367"/>
      <c r="T699" s="378"/>
      <c r="U699" s="381">
        <f t="shared" ref="U699" si="402">IF(R699="①",$AL$198,IF(R699="②",$AL$229,0))</f>
        <v>0</v>
      </c>
      <c r="V699" s="382"/>
      <c r="W699" s="383"/>
      <c r="X699" s="348">
        <f t="shared" ref="X699" si="403">IF(I699="○",L699,ROUNDUP(L699*U699,1))</f>
        <v>0</v>
      </c>
      <c r="Y699" s="349"/>
      <c r="Z699" s="349"/>
      <c r="AA699" s="349"/>
      <c r="AB699" s="349"/>
      <c r="AC699" s="350"/>
      <c r="AD699" s="98"/>
      <c r="AU699" s="346" t="str">
        <f t="shared" ref="AU699" si="404">IF(OR(I699="×",AU703="×"),"×","●")</f>
        <v>●</v>
      </c>
      <c r="AV699" s="346">
        <f t="shared" ref="AV699" si="405">IF(AU699="●",IF(I699="定","-",I699),"-")</f>
        <v>0</v>
      </c>
    </row>
    <row r="700" spans="3:48" ht="10.9" customHeight="1">
      <c r="C700" s="352"/>
      <c r="D700" s="355"/>
      <c r="E700" s="358"/>
      <c r="F700" s="361"/>
      <c r="G700" s="352"/>
      <c r="H700" s="364"/>
      <c r="I700" s="369"/>
      <c r="J700" s="370"/>
      <c r="K700" s="371"/>
      <c r="L700" s="375"/>
      <c r="M700" s="376"/>
      <c r="N700" s="376"/>
      <c r="O700" s="376"/>
      <c r="P700" s="376"/>
      <c r="Q700" s="377"/>
      <c r="R700" s="369"/>
      <c r="S700" s="370"/>
      <c r="T700" s="379"/>
      <c r="U700" s="384"/>
      <c r="V700" s="385"/>
      <c r="W700" s="386"/>
      <c r="X700" s="348"/>
      <c r="Y700" s="349"/>
      <c r="Z700" s="349"/>
      <c r="AA700" s="349"/>
      <c r="AB700" s="349"/>
      <c r="AC700" s="350"/>
      <c r="AD700" s="98"/>
      <c r="AU700" s="346"/>
      <c r="AV700" s="346"/>
    </row>
    <row r="701" spans="3:48" ht="10.9" customHeight="1">
      <c r="C701" s="352"/>
      <c r="D701" s="355"/>
      <c r="E701" s="358"/>
      <c r="F701" s="361"/>
      <c r="G701" s="352"/>
      <c r="H701" s="364"/>
      <c r="I701" s="369"/>
      <c r="J701" s="370"/>
      <c r="K701" s="371"/>
      <c r="L701" s="375"/>
      <c r="M701" s="376"/>
      <c r="N701" s="376"/>
      <c r="O701" s="376"/>
      <c r="P701" s="376"/>
      <c r="Q701" s="377"/>
      <c r="R701" s="369"/>
      <c r="S701" s="370"/>
      <c r="T701" s="379"/>
      <c r="U701" s="384"/>
      <c r="V701" s="385"/>
      <c r="W701" s="386"/>
      <c r="X701" s="348"/>
      <c r="Y701" s="349"/>
      <c r="Z701" s="349"/>
      <c r="AA701" s="349"/>
      <c r="AB701" s="349"/>
      <c r="AC701" s="350"/>
      <c r="AD701" s="98"/>
      <c r="AU701" s="346"/>
      <c r="AV701" s="346"/>
    </row>
    <row r="702" spans="3:48" ht="10.9" customHeight="1">
      <c r="C702" s="353"/>
      <c r="D702" s="356"/>
      <c r="E702" s="359"/>
      <c r="F702" s="362"/>
      <c r="G702" s="353"/>
      <c r="H702" s="365"/>
      <c r="I702" s="372"/>
      <c r="J702" s="373"/>
      <c r="K702" s="374"/>
      <c r="L702" s="375"/>
      <c r="M702" s="376"/>
      <c r="N702" s="376"/>
      <c r="O702" s="376"/>
      <c r="P702" s="376"/>
      <c r="Q702" s="377"/>
      <c r="R702" s="372"/>
      <c r="S702" s="373"/>
      <c r="T702" s="380"/>
      <c r="U702" s="387"/>
      <c r="V702" s="388"/>
      <c r="W702" s="389"/>
      <c r="X702" s="348"/>
      <c r="Y702" s="349"/>
      <c r="Z702" s="349"/>
      <c r="AA702" s="349"/>
      <c r="AB702" s="349"/>
      <c r="AC702" s="350"/>
      <c r="AD702" s="98"/>
      <c r="AU702" s="346"/>
      <c r="AV702" s="346"/>
    </row>
    <row r="703" spans="3:48" ht="10.9" customHeight="1">
      <c r="C703" s="351">
        <v>8</v>
      </c>
      <c r="D703" s="354" t="s">
        <v>9</v>
      </c>
      <c r="E703" s="357">
        <v>6</v>
      </c>
      <c r="F703" s="360" t="s">
        <v>10</v>
      </c>
      <c r="G703" s="351" t="s">
        <v>20</v>
      </c>
      <c r="H703" s="363"/>
      <c r="I703" s="366"/>
      <c r="J703" s="367"/>
      <c r="K703" s="368"/>
      <c r="L703" s="375">
        <f t="shared" ref="L703" si="406">IF(AND(I703="△",AU703="●"),2+ROUNDDOWN(($K$246-100)/100,0)*2,0)</f>
        <v>0</v>
      </c>
      <c r="M703" s="376"/>
      <c r="N703" s="376"/>
      <c r="O703" s="376"/>
      <c r="P703" s="376"/>
      <c r="Q703" s="377"/>
      <c r="R703" s="366"/>
      <c r="S703" s="367"/>
      <c r="T703" s="378"/>
      <c r="U703" s="381">
        <f t="shared" ref="U703" si="407">IF(R703="①",$AL$198,IF(R703="②",$AL$229,0))</f>
        <v>0</v>
      </c>
      <c r="V703" s="382"/>
      <c r="W703" s="383"/>
      <c r="X703" s="348">
        <f t="shared" ref="X703" si="408">IF(I703="○",L703,ROUNDUP(L703*U703,1))</f>
        <v>0</v>
      </c>
      <c r="Y703" s="349"/>
      <c r="Z703" s="349"/>
      <c r="AA703" s="349"/>
      <c r="AB703" s="349"/>
      <c r="AC703" s="350"/>
      <c r="AD703" s="98"/>
      <c r="AU703" s="346" t="str">
        <f t="shared" ref="AU703" si="409">IF(OR(I703="×",AU707="×"),"×","●")</f>
        <v>●</v>
      </c>
      <c r="AV703" s="346">
        <f t="shared" ref="AV703" si="410">IF(AU703="●",IF(I703="定","-",I703),"-")</f>
        <v>0</v>
      </c>
    </row>
    <row r="704" spans="3:48" ht="10.9" customHeight="1">
      <c r="C704" s="352"/>
      <c r="D704" s="355"/>
      <c r="E704" s="358"/>
      <c r="F704" s="361"/>
      <c r="G704" s="352"/>
      <c r="H704" s="364"/>
      <c r="I704" s="369"/>
      <c r="J704" s="370"/>
      <c r="K704" s="371"/>
      <c r="L704" s="375"/>
      <c r="M704" s="376"/>
      <c r="N704" s="376"/>
      <c r="O704" s="376"/>
      <c r="P704" s="376"/>
      <c r="Q704" s="377"/>
      <c r="R704" s="369"/>
      <c r="S704" s="370"/>
      <c r="T704" s="379"/>
      <c r="U704" s="384"/>
      <c r="V704" s="385"/>
      <c r="W704" s="386"/>
      <c r="X704" s="348"/>
      <c r="Y704" s="349"/>
      <c r="Z704" s="349"/>
      <c r="AA704" s="349"/>
      <c r="AB704" s="349"/>
      <c r="AC704" s="350"/>
      <c r="AD704" s="98"/>
      <c r="AU704" s="346"/>
      <c r="AV704" s="346"/>
    </row>
    <row r="705" spans="3:48" ht="10.9" customHeight="1">
      <c r="C705" s="352"/>
      <c r="D705" s="355"/>
      <c r="E705" s="358"/>
      <c r="F705" s="361"/>
      <c r="G705" s="352"/>
      <c r="H705" s="364"/>
      <c r="I705" s="369"/>
      <c r="J705" s="370"/>
      <c r="K705" s="371"/>
      <c r="L705" s="375"/>
      <c r="M705" s="376"/>
      <c r="N705" s="376"/>
      <c r="O705" s="376"/>
      <c r="P705" s="376"/>
      <c r="Q705" s="377"/>
      <c r="R705" s="369"/>
      <c r="S705" s="370"/>
      <c r="T705" s="379"/>
      <c r="U705" s="384"/>
      <c r="V705" s="385"/>
      <c r="W705" s="386"/>
      <c r="X705" s="348"/>
      <c r="Y705" s="349"/>
      <c r="Z705" s="349"/>
      <c r="AA705" s="349"/>
      <c r="AB705" s="349"/>
      <c r="AC705" s="350"/>
      <c r="AD705" s="98"/>
      <c r="AU705" s="346"/>
      <c r="AV705" s="346"/>
    </row>
    <row r="706" spans="3:48" ht="10.9" customHeight="1">
      <c r="C706" s="353"/>
      <c r="D706" s="356"/>
      <c r="E706" s="359"/>
      <c r="F706" s="362"/>
      <c r="G706" s="353"/>
      <c r="H706" s="365"/>
      <c r="I706" s="372"/>
      <c r="J706" s="373"/>
      <c r="K706" s="374"/>
      <c r="L706" s="375"/>
      <c r="M706" s="376"/>
      <c r="N706" s="376"/>
      <c r="O706" s="376"/>
      <c r="P706" s="376"/>
      <c r="Q706" s="377"/>
      <c r="R706" s="372"/>
      <c r="S706" s="373"/>
      <c r="T706" s="380"/>
      <c r="U706" s="387"/>
      <c r="V706" s="388"/>
      <c r="W706" s="389"/>
      <c r="X706" s="348"/>
      <c r="Y706" s="349"/>
      <c r="Z706" s="349"/>
      <c r="AA706" s="349"/>
      <c r="AB706" s="349"/>
      <c r="AC706" s="350"/>
      <c r="AD706" s="98"/>
      <c r="AU706" s="346"/>
      <c r="AV706" s="346"/>
    </row>
    <row r="707" spans="3:48" ht="10.9" customHeight="1">
      <c r="C707" s="351">
        <v>8</v>
      </c>
      <c r="D707" s="354" t="s">
        <v>9</v>
      </c>
      <c r="E707" s="357">
        <v>7</v>
      </c>
      <c r="F707" s="360" t="s">
        <v>10</v>
      </c>
      <c r="G707" s="351" t="s">
        <v>21</v>
      </c>
      <c r="H707" s="363"/>
      <c r="I707" s="366"/>
      <c r="J707" s="367"/>
      <c r="K707" s="368"/>
      <c r="L707" s="375">
        <f t="shared" ref="L707" si="411">IF(AND(I707="△",AU707="●"),2+ROUNDDOWN(($K$246-100)/100,0)*2,0)</f>
        <v>0</v>
      </c>
      <c r="M707" s="376"/>
      <c r="N707" s="376"/>
      <c r="O707" s="376"/>
      <c r="P707" s="376"/>
      <c r="Q707" s="377"/>
      <c r="R707" s="366"/>
      <c r="S707" s="367"/>
      <c r="T707" s="378"/>
      <c r="U707" s="381">
        <f t="shared" ref="U707" si="412">IF(R707="①",$AL$198,IF(R707="②",$AL$229,0))</f>
        <v>0</v>
      </c>
      <c r="V707" s="382"/>
      <c r="W707" s="383"/>
      <c r="X707" s="348">
        <f t="shared" ref="X707" si="413">IF(I707="○",L707,ROUNDUP(L707*U707,1))</f>
        <v>0</v>
      </c>
      <c r="Y707" s="349"/>
      <c r="Z707" s="349"/>
      <c r="AA707" s="349"/>
      <c r="AB707" s="349"/>
      <c r="AC707" s="350"/>
      <c r="AD707" s="98"/>
      <c r="AU707" s="346" t="str">
        <f t="shared" ref="AU707" si="414">IF(OR(I707="×",AU711="×"),"×","●")</f>
        <v>●</v>
      </c>
      <c r="AV707" s="346">
        <f t="shared" ref="AV707" si="415">IF(AU707="●",IF(I707="定","-",I707),"-")</f>
        <v>0</v>
      </c>
    </row>
    <row r="708" spans="3:48" ht="10.9" customHeight="1">
      <c r="C708" s="352"/>
      <c r="D708" s="355"/>
      <c r="E708" s="358"/>
      <c r="F708" s="361"/>
      <c r="G708" s="352"/>
      <c r="H708" s="364"/>
      <c r="I708" s="369"/>
      <c r="J708" s="370"/>
      <c r="K708" s="371"/>
      <c r="L708" s="375"/>
      <c r="M708" s="376"/>
      <c r="N708" s="376"/>
      <c r="O708" s="376"/>
      <c r="P708" s="376"/>
      <c r="Q708" s="377"/>
      <c r="R708" s="369"/>
      <c r="S708" s="370"/>
      <c r="T708" s="379"/>
      <c r="U708" s="384"/>
      <c r="V708" s="385"/>
      <c r="W708" s="386"/>
      <c r="X708" s="348"/>
      <c r="Y708" s="349"/>
      <c r="Z708" s="349"/>
      <c r="AA708" s="349"/>
      <c r="AB708" s="349"/>
      <c r="AC708" s="350"/>
      <c r="AD708" s="98"/>
      <c r="AU708" s="346"/>
      <c r="AV708" s="346"/>
    </row>
    <row r="709" spans="3:48" ht="10.9" customHeight="1">
      <c r="C709" s="352"/>
      <c r="D709" s="355"/>
      <c r="E709" s="358"/>
      <c r="F709" s="361"/>
      <c r="G709" s="352"/>
      <c r="H709" s="364"/>
      <c r="I709" s="369"/>
      <c r="J709" s="370"/>
      <c r="K709" s="371"/>
      <c r="L709" s="375"/>
      <c r="M709" s="376"/>
      <c r="N709" s="376"/>
      <c r="O709" s="376"/>
      <c r="P709" s="376"/>
      <c r="Q709" s="377"/>
      <c r="R709" s="369"/>
      <c r="S709" s="370"/>
      <c r="T709" s="379"/>
      <c r="U709" s="384"/>
      <c r="V709" s="385"/>
      <c r="W709" s="386"/>
      <c r="X709" s="348"/>
      <c r="Y709" s="349"/>
      <c r="Z709" s="349"/>
      <c r="AA709" s="349"/>
      <c r="AB709" s="349"/>
      <c r="AC709" s="350"/>
      <c r="AD709" s="98"/>
      <c r="AU709" s="346"/>
      <c r="AV709" s="346"/>
    </row>
    <row r="710" spans="3:48" ht="10.9" customHeight="1">
      <c r="C710" s="353"/>
      <c r="D710" s="356"/>
      <c r="E710" s="359"/>
      <c r="F710" s="362"/>
      <c r="G710" s="353"/>
      <c r="H710" s="365"/>
      <c r="I710" s="372"/>
      <c r="J710" s="373"/>
      <c r="K710" s="374"/>
      <c r="L710" s="375"/>
      <c r="M710" s="376"/>
      <c r="N710" s="376"/>
      <c r="O710" s="376"/>
      <c r="P710" s="376"/>
      <c r="Q710" s="377"/>
      <c r="R710" s="372"/>
      <c r="S710" s="373"/>
      <c r="T710" s="380"/>
      <c r="U710" s="387"/>
      <c r="V710" s="388"/>
      <c r="W710" s="389"/>
      <c r="X710" s="348"/>
      <c r="Y710" s="349"/>
      <c r="Z710" s="349"/>
      <c r="AA710" s="349"/>
      <c r="AB710" s="349"/>
      <c r="AC710" s="350"/>
      <c r="AD710" s="98"/>
      <c r="AU710" s="346"/>
      <c r="AV710" s="346"/>
    </row>
    <row r="711" spans="3:48" ht="10.9" customHeight="1">
      <c r="C711" s="351">
        <v>8</v>
      </c>
      <c r="D711" s="354" t="s">
        <v>9</v>
      </c>
      <c r="E711" s="357">
        <v>8</v>
      </c>
      <c r="F711" s="360" t="s">
        <v>10</v>
      </c>
      <c r="G711" s="351" t="s">
        <v>22</v>
      </c>
      <c r="H711" s="363"/>
      <c r="I711" s="366"/>
      <c r="J711" s="367"/>
      <c r="K711" s="368"/>
      <c r="L711" s="375">
        <f t="shared" ref="L711" si="416">IF(AND(I711="△",AU711="●"),2+ROUNDDOWN(($K$246-100)/100,0)*2,0)</f>
        <v>0</v>
      </c>
      <c r="M711" s="376"/>
      <c r="N711" s="376"/>
      <c r="O711" s="376"/>
      <c r="P711" s="376"/>
      <c r="Q711" s="377"/>
      <c r="R711" s="366"/>
      <c r="S711" s="367"/>
      <c r="T711" s="378"/>
      <c r="U711" s="381">
        <f t="shared" ref="U711" si="417">IF(R711="①",$AL$198,IF(R711="②",$AL$229,0))</f>
        <v>0</v>
      </c>
      <c r="V711" s="382"/>
      <c r="W711" s="383"/>
      <c r="X711" s="348">
        <f t="shared" ref="X711" si="418">IF(I711="○",L711,ROUNDUP(L711*U711,1))</f>
        <v>0</v>
      </c>
      <c r="Y711" s="349"/>
      <c r="Z711" s="349"/>
      <c r="AA711" s="349"/>
      <c r="AB711" s="349"/>
      <c r="AC711" s="350"/>
      <c r="AD711" s="98"/>
      <c r="AU711" s="346" t="str">
        <f t="shared" ref="AU711" si="419">IF(OR(I711="×",AU715="×"),"×","●")</f>
        <v>●</v>
      </c>
      <c r="AV711" s="346">
        <f t="shared" ref="AV711" si="420">IF(AU711="●",IF(I711="定","-",I711),"-")</f>
        <v>0</v>
      </c>
    </row>
    <row r="712" spans="3:48" ht="10.9" customHeight="1">
      <c r="C712" s="352"/>
      <c r="D712" s="355"/>
      <c r="E712" s="358"/>
      <c r="F712" s="361"/>
      <c r="G712" s="352"/>
      <c r="H712" s="364"/>
      <c r="I712" s="369"/>
      <c r="J712" s="370"/>
      <c r="K712" s="371"/>
      <c r="L712" s="375"/>
      <c r="M712" s="376"/>
      <c r="N712" s="376"/>
      <c r="O712" s="376"/>
      <c r="P712" s="376"/>
      <c r="Q712" s="377"/>
      <c r="R712" s="369"/>
      <c r="S712" s="370"/>
      <c r="T712" s="379"/>
      <c r="U712" s="384"/>
      <c r="V712" s="385"/>
      <c r="W712" s="386"/>
      <c r="X712" s="348"/>
      <c r="Y712" s="349"/>
      <c r="Z712" s="349"/>
      <c r="AA712" s="349"/>
      <c r="AB712" s="349"/>
      <c r="AC712" s="350"/>
      <c r="AD712" s="98"/>
      <c r="AU712" s="346"/>
      <c r="AV712" s="346"/>
    </row>
    <row r="713" spans="3:48" ht="10.9" customHeight="1">
      <c r="C713" s="352"/>
      <c r="D713" s="355"/>
      <c r="E713" s="358"/>
      <c r="F713" s="361"/>
      <c r="G713" s="352"/>
      <c r="H713" s="364"/>
      <c r="I713" s="369"/>
      <c r="J713" s="370"/>
      <c r="K713" s="371"/>
      <c r="L713" s="375"/>
      <c r="M713" s="376"/>
      <c r="N713" s="376"/>
      <c r="O713" s="376"/>
      <c r="P713" s="376"/>
      <c r="Q713" s="377"/>
      <c r="R713" s="369"/>
      <c r="S713" s="370"/>
      <c r="T713" s="379"/>
      <c r="U713" s="384"/>
      <c r="V713" s="385"/>
      <c r="W713" s="386"/>
      <c r="X713" s="348"/>
      <c r="Y713" s="349"/>
      <c r="Z713" s="349"/>
      <c r="AA713" s="349"/>
      <c r="AB713" s="349"/>
      <c r="AC713" s="350"/>
      <c r="AD713" s="98"/>
      <c r="AU713" s="346"/>
      <c r="AV713" s="346"/>
    </row>
    <row r="714" spans="3:48" ht="10.9" customHeight="1">
      <c r="C714" s="353"/>
      <c r="D714" s="356"/>
      <c r="E714" s="359"/>
      <c r="F714" s="362"/>
      <c r="G714" s="353"/>
      <c r="H714" s="365"/>
      <c r="I714" s="372"/>
      <c r="J714" s="373"/>
      <c r="K714" s="374"/>
      <c r="L714" s="375"/>
      <c r="M714" s="376"/>
      <c r="N714" s="376"/>
      <c r="O714" s="376"/>
      <c r="P714" s="376"/>
      <c r="Q714" s="377"/>
      <c r="R714" s="372"/>
      <c r="S714" s="373"/>
      <c r="T714" s="380"/>
      <c r="U714" s="387"/>
      <c r="V714" s="388"/>
      <c r="W714" s="389"/>
      <c r="X714" s="348"/>
      <c r="Y714" s="349"/>
      <c r="Z714" s="349"/>
      <c r="AA714" s="349"/>
      <c r="AB714" s="349"/>
      <c r="AC714" s="350"/>
      <c r="AD714" s="98"/>
      <c r="AU714" s="346"/>
      <c r="AV714" s="346"/>
    </row>
    <row r="715" spans="3:48" ht="10.9" customHeight="1">
      <c r="C715" s="352">
        <v>8</v>
      </c>
      <c r="D715" s="355" t="s">
        <v>9</v>
      </c>
      <c r="E715" s="358">
        <v>9</v>
      </c>
      <c r="F715" s="361" t="s">
        <v>10</v>
      </c>
      <c r="G715" s="352" t="s">
        <v>23</v>
      </c>
      <c r="H715" s="364"/>
      <c r="I715" s="369"/>
      <c r="J715" s="370"/>
      <c r="K715" s="371"/>
      <c r="L715" s="375">
        <f t="shared" ref="L715" si="421">IF(AND(I715="△",AU715="●"),2+ROUNDDOWN(($K$246-100)/100,0)*2,0)</f>
        <v>0</v>
      </c>
      <c r="M715" s="376"/>
      <c r="N715" s="376"/>
      <c r="O715" s="376"/>
      <c r="P715" s="376"/>
      <c r="Q715" s="377"/>
      <c r="R715" s="366"/>
      <c r="S715" s="367"/>
      <c r="T715" s="378"/>
      <c r="U715" s="381">
        <f t="shared" ref="U715" si="422">IF(R715="①",$AL$198,IF(R715="②",$AL$229,0))</f>
        <v>0</v>
      </c>
      <c r="V715" s="382"/>
      <c r="W715" s="383"/>
      <c r="X715" s="348">
        <f t="shared" ref="X715" si="423">IF(I715="○",L715,ROUNDUP(L715*U715,1))</f>
        <v>0</v>
      </c>
      <c r="Y715" s="349"/>
      <c r="Z715" s="349"/>
      <c r="AA715" s="349"/>
      <c r="AB715" s="349"/>
      <c r="AC715" s="350"/>
      <c r="AD715" s="98"/>
      <c r="AU715" s="346" t="str">
        <f t="shared" ref="AU715" si="424">IF(OR(I715="×",AU719="×"),"×","●")</f>
        <v>●</v>
      </c>
      <c r="AV715" s="346">
        <f t="shared" ref="AV715" si="425">IF(AU715="●",IF(I715="定","-",I715),"-")</f>
        <v>0</v>
      </c>
    </row>
    <row r="716" spans="3:48" ht="10.9" customHeight="1">
      <c r="C716" s="352"/>
      <c r="D716" s="355"/>
      <c r="E716" s="358"/>
      <c r="F716" s="361"/>
      <c r="G716" s="352"/>
      <c r="H716" s="364"/>
      <c r="I716" s="369"/>
      <c r="J716" s="370"/>
      <c r="K716" s="371"/>
      <c r="L716" s="375"/>
      <c r="M716" s="376"/>
      <c r="N716" s="376"/>
      <c r="O716" s="376"/>
      <c r="P716" s="376"/>
      <c r="Q716" s="377"/>
      <c r="R716" s="369"/>
      <c r="S716" s="370"/>
      <c r="T716" s="379"/>
      <c r="U716" s="384"/>
      <c r="V716" s="385"/>
      <c r="W716" s="386"/>
      <c r="X716" s="348"/>
      <c r="Y716" s="349"/>
      <c r="Z716" s="349"/>
      <c r="AA716" s="349"/>
      <c r="AB716" s="349"/>
      <c r="AC716" s="350"/>
      <c r="AD716" s="98"/>
      <c r="AU716" s="346"/>
      <c r="AV716" s="346"/>
    </row>
    <row r="717" spans="3:48" ht="10.9" customHeight="1">
      <c r="C717" s="352"/>
      <c r="D717" s="355"/>
      <c r="E717" s="358"/>
      <c r="F717" s="361"/>
      <c r="G717" s="352"/>
      <c r="H717" s="364"/>
      <c r="I717" s="369"/>
      <c r="J717" s="370"/>
      <c r="K717" s="371"/>
      <c r="L717" s="375"/>
      <c r="M717" s="376"/>
      <c r="N717" s="376"/>
      <c r="O717" s="376"/>
      <c r="P717" s="376"/>
      <c r="Q717" s="377"/>
      <c r="R717" s="369"/>
      <c r="S717" s="370"/>
      <c r="T717" s="379"/>
      <c r="U717" s="384"/>
      <c r="V717" s="385"/>
      <c r="W717" s="386"/>
      <c r="X717" s="348"/>
      <c r="Y717" s="349"/>
      <c r="Z717" s="349"/>
      <c r="AA717" s="349"/>
      <c r="AB717" s="349"/>
      <c r="AC717" s="350"/>
      <c r="AD717" s="98"/>
      <c r="AU717" s="346"/>
      <c r="AV717" s="346"/>
    </row>
    <row r="718" spans="3:48" ht="10.9" customHeight="1">
      <c r="C718" s="353"/>
      <c r="D718" s="356"/>
      <c r="E718" s="359"/>
      <c r="F718" s="362"/>
      <c r="G718" s="353"/>
      <c r="H718" s="365"/>
      <c r="I718" s="372"/>
      <c r="J718" s="373"/>
      <c r="K718" s="374"/>
      <c r="L718" s="375"/>
      <c r="M718" s="376"/>
      <c r="N718" s="376"/>
      <c r="O718" s="376"/>
      <c r="P718" s="376"/>
      <c r="Q718" s="377"/>
      <c r="R718" s="372"/>
      <c r="S718" s="373"/>
      <c r="T718" s="380"/>
      <c r="U718" s="387"/>
      <c r="V718" s="388"/>
      <c r="W718" s="389"/>
      <c r="X718" s="348"/>
      <c r="Y718" s="349"/>
      <c r="Z718" s="349"/>
      <c r="AA718" s="349"/>
      <c r="AB718" s="349"/>
      <c r="AC718" s="350"/>
      <c r="AD718" s="98"/>
      <c r="AU718" s="346"/>
      <c r="AV718" s="346"/>
    </row>
    <row r="719" spans="3:48" ht="10.9" customHeight="1">
      <c r="C719" s="351">
        <v>8</v>
      </c>
      <c r="D719" s="354" t="s">
        <v>9</v>
      </c>
      <c r="E719" s="357">
        <v>10</v>
      </c>
      <c r="F719" s="360" t="s">
        <v>10</v>
      </c>
      <c r="G719" s="351" t="s">
        <v>24</v>
      </c>
      <c r="H719" s="363"/>
      <c r="I719" s="366"/>
      <c r="J719" s="367"/>
      <c r="K719" s="368"/>
      <c r="L719" s="375">
        <f t="shared" ref="L719" si="426">IF(AND(I719="△",AU719="●"),2+ROUNDDOWN(($K$246-100)/100,0)*2,0)</f>
        <v>0</v>
      </c>
      <c r="M719" s="376"/>
      <c r="N719" s="376"/>
      <c r="O719" s="376"/>
      <c r="P719" s="376"/>
      <c r="Q719" s="377"/>
      <c r="R719" s="366"/>
      <c r="S719" s="367"/>
      <c r="T719" s="378"/>
      <c r="U719" s="381">
        <f t="shared" ref="U719" si="427">IF(R719="①",$AL$198,IF(R719="②",$AL$229,0))</f>
        <v>0</v>
      </c>
      <c r="V719" s="382"/>
      <c r="W719" s="383"/>
      <c r="X719" s="348">
        <f t="shared" ref="X719" si="428">IF(I719="○",L719,ROUNDUP(L719*U719,1))</f>
        <v>0</v>
      </c>
      <c r="Y719" s="349"/>
      <c r="Z719" s="349"/>
      <c r="AA719" s="349"/>
      <c r="AB719" s="349"/>
      <c r="AC719" s="350"/>
      <c r="AD719" s="98"/>
      <c r="AU719" s="346" t="str">
        <f t="shared" ref="AU719" si="429">IF(OR(I719="×",AU723="×"),"×","●")</f>
        <v>●</v>
      </c>
      <c r="AV719" s="346">
        <f t="shared" ref="AV719" si="430">IF(AU719="●",IF(I719="定","-",I719),"-")</f>
        <v>0</v>
      </c>
    </row>
    <row r="720" spans="3:48" ht="10.9" customHeight="1">
      <c r="C720" s="352"/>
      <c r="D720" s="355"/>
      <c r="E720" s="358"/>
      <c r="F720" s="361"/>
      <c r="G720" s="352"/>
      <c r="H720" s="364"/>
      <c r="I720" s="369"/>
      <c r="J720" s="370"/>
      <c r="K720" s="371"/>
      <c r="L720" s="375"/>
      <c r="M720" s="376"/>
      <c r="N720" s="376"/>
      <c r="O720" s="376"/>
      <c r="P720" s="376"/>
      <c r="Q720" s="377"/>
      <c r="R720" s="369"/>
      <c r="S720" s="370"/>
      <c r="T720" s="379"/>
      <c r="U720" s="384"/>
      <c r="V720" s="385"/>
      <c r="W720" s="386"/>
      <c r="X720" s="348"/>
      <c r="Y720" s="349"/>
      <c r="Z720" s="349"/>
      <c r="AA720" s="349"/>
      <c r="AB720" s="349"/>
      <c r="AC720" s="350"/>
      <c r="AD720" s="98"/>
      <c r="AU720" s="346"/>
      <c r="AV720" s="346"/>
    </row>
    <row r="721" spans="3:48" ht="10.9" customHeight="1">
      <c r="C721" s="352"/>
      <c r="D721" s="355"/>
      <c r="E721" s="358"/>
      <c r="F721" s="361"/>
      <c r="G721" s="352"/>
      <c r="H721" s="364"/>
      <c r="I721" s="369"/>
      <c r="J721" s="370"/>
      <c r="K721" s="371"/>
      <c r="L721" s="375"/>
      <c r="M721" s="376"/>
      <c r="N721" s="376"/>
      <c r="O721" s="376"/>
      <c r="P721" s="376"/>
      <c r="Q721" s="377"/>
      <c r="R721" s="369"/>
      <c r="S721" s="370"/>
      <c r="T721" s="379"/>
      <c r="U721" s="384"/>
      <c r="V721" s="385"/>
      <c r="W721" s="386"/>
      <c r="X721" s="348"/>
      <c r="Y721" s="349"/>
      <c r="Z721" s="349"/>
      <c r="AA721" s="349"/>
      <c r="AB721" s="349"/>
      <c r="AC721" s="350"/>
      <c r="AD721" s="98"/>
      <c r="AU721" s="346"/>
      <c r="AV721" s="346"/>
    </row>
    <row r="722" spans="3:48" ht="10.9" customHeight="1">
      <c r="C722" s="353"/>
      <c r="D722" s="356"/>
      <c r="E722" s="359"/>
      <c r="F722" s="362"/>
      <c r="G722" s="353"/>
      <c r="H722" s="365"/>
      <c r="I722" s="372"/>
      <c r="J722" s="373"/>
      <c r="K722" s="374"/>
      <c r="L722" s="375"/>
      <c r="M722" s="376"/>
      <c r="N722" s="376"/>
      <c r="O722" s="376"/>
      <c r="P722" s="376"/>
      <c r="Q722" s="377"/>
      <c r="R722" s="372"/>
      <c r="S722" s="373"/>
      <c r="T722" s="380"/>
      <c r="U722" s="387"/>
      <c r="V722" s="388"/>
      <c r="W722" s="389"/>
      <c r="X722" s="348"/>
      <c r="Y722" s="349"/>
      <c r="Z722" s="349"/>
      <c r="AA722" s="349"/>
      <c r="AB722" s="349"/>
      <c r="AC722" s="350"/>
      <c r="AD722" s="98"/>
      <c r="AU722" s="346"/>
      <c r="AV722" s="346"/>
    </row>
    <row r="723" spans="3:48" ht="10.9" customHeight="1">
      <c r="C723" s="351">
        <v>8</v>
      </c>
      <c r="D723" s="354" t="s">
        <v>9</v>
      </c>
      <c r="E723" s="357">
        <v>11</v>
      </c>
      <c r="F723" s="360" t="s">
        <v>10</v>
      </c>
      <c r="G723" s="351" t="s">
        <v>25</v>
      </c>
      <c r="H723" s="363"/>
      <c r="I723" s="366"/>
      <c r="J723" s="367"/>
      <c r="K723" s="368"/>
      <c r="L723" s="375">
        <f t="shared" ref="L723" si="431">IF(AND(I723="△",AU723="●"),2+ROUNDDOWN(($K$246-100)/100,0)*2,0)</f>
        <v>0</v>
      </c>
      <c r="M723" s="376"/>
      <c r="N723" s="376"/>
      <c r="O723" s="376"/>
      <c r="P723" s="376"/>
      <c r="Q723" s="377"/>
      <c r="R723" s="366"/>
      <c r="S723" s="367"/>
      <c r="T723" s="378"/>
      <c r="U723" s="381">
        <f t="shared" ref="U723" si="432">IF(R723="①",$AL$198,IF(R723="②",$AL$229,0))</f>
        <v>0</v>
      </c>
      <c r="V723" s="382"/>
      <c r="W723" s="383"/>
      <c r="X723" s="348">
        <f t="shared" ref="X723" si="433">IF(I723="○",L723,ROUNDUP(L723*U723,1))</f>
        <v>0</v>
      </c>
      <c r="Y723" s="349"/>
      <c r="Z723" s="349"/>
      <c r="AA723" s="349"/>
      <c r="AB723" s="349"/>
      <c r="AC723" s="350"/>
      <c r="AD723" s="98"/>
      <c r="AU723" s="346" t="str">
        <f t="shared" ref="AU723" si="434">IF(OR(I723="×",AU727="×"),"×","●")</f>
        <v>●</v>
      </c>
      <c r="AV723" s="346">
        <f t="shared" ref="AV723" si="435">IF(AU723="●",IF(I723="定","-",I723),"-")</f>
        <v>0</v>
      </c>
    </row>
    <row r="724" spans="3:48" ht="10.9" customHeight="1">
      <c r="C724" s="352"/>
      <c r="D724" s="355"/>
      <c r="E724" s="358"/>
      <c r="F724" s="361"/>
      <c r="G724" s="352"/>
      <c r="H724" s="364"/>
      <c r="I724" s="369"/>
      <c r="J724" s="370"/>
      <c r="K724" s="371"/>
      <c r="L724" s="375"/>
      <c r="M724" s="376"/>
      <c r="N724" s="376"/>
      <c r="O724" s="376"/>
      <c r="P724" s="376"/>
      <c r="Q724" s="377"/>
      <c r="R724" s="369"/>
      <c r="S724" s="370"/>
      <c r="T724" s="379"/>
      <c r="U724" s="384"/>
      <c r="V724" s="385"/>
      <c r="W724" s="386"/>
      <c r="X724" s="348"/>
      <c r="Y724" s="349"/>
      <c r="Z724" s="349"/>
      <c r="AA724" s="349"/>
      <c r="AB724" s="349"/>
      <c r="AC724" s="350"/>
      <c r="AD724" s="98"/>
      <c r="AU724" s="346"/>
      <c r="AV724" s="346"/>
    </row>
    <row r="725" spans="3:48" ht="10.9" customHeight="1">
      <c r="C725" s="352"/>
      <c r="D725" s="355"/>
      <c r="E725" s="358"/>
      <c r="F725" s="361"/>
      <c r="G725" s="352"/>
      <c r="H725" s="364"/>
      <c r="I725" s="369"/>
      <c r="J725" s="370"/>
      <c r="K725" s="371"/>
      <c r="L725" s="375"/>
      <c r="M725" s="376"/>
      <c r="N725" s="376"/>
      <c r="O725" s="376"/>
      <c r="P725" s="376"/>
      <c r="Q725" s="377"/>
      <c r="R725" s="369"/>
      <c r="S725" s="370"/>
      <c r="T725" s="379"/>
      <c r="U725" s="384"/>
      <c r="V725" s="385"/>
      <c r="W725" s="386"/>
      <c r="X725" s="348"/>
      <c r="Y725" s="349"/>
      <c r="Z725" s="349"/>
      <c r="AA725" s="349"/>
      <c r="AB725" s="349"/>
      <c r="AC725" s="350"/>
      <c r="AD725" s="98"/>
      <c r="AU725" s="346"/>
      <c r="AV725" s="346"/>
    </row>
    <row r="726" spans="3:48" ht="10.9" customHeight="1">
      <c r="C726" s="353"/>
      <c r="D726" s="356"/>
      <c r="E726" s="359"/>
      <c r="F726" s="362"/>
      <c r="G726" s="353"/>
      <c r="H726" s="365"/>
      <c r="I726" s="372"/>
      <c r="J726" s="373"/>
      <c r="K726" s="374"/>
      <c r="L726" s="375"/>
      <c r="M726" s="376"/>
      <c r="N726" s="376"/>
      <c r="O726" s="376"/>
      <c r="P726" s="376"/>
      <c r="Q726" s="377"/>
      <c r="R726" s="372"/>
      <c r="S726" s="373"/>
      <c r="T726" s="380"/>
      <c r="U726" s="387"/>
      <c r="V726" s="388"/>
      <c r="W726" s="389"/>
      <c r="X726" s="348"/>
      <c r="Y726" s="349"/>
      <c r="Z726" s="349"/>
      <c r="AA726" s="349"/>
      <c r="AB726" s="349"/>
      <c r="AC726" s="350"/>
      <c r="AD726" s="98"/>
      <c r="AU726" s="346"/>
      <c r="AV726" s="346"/>
    </row>
    <row r="727" spans="3:48" ht="10.9" customHeight="1">
      <c r="C727" s="351">
        <v>8</v>
      </c>
      <c r="D727" s="354" t="s">
        <v>9</v>
      </c>
      <c r="E727" s="357">
        <v>12</v>
      </c>
      <c r="F727" s="360" t="s">
        <v>10</v>
      </c>
      <c r="G727" s="351" t="s">
        <v>19</v>
      </c>
      <c r="H727" s="363"/>
      <c r="I727" s="366"/>
      <c r="J727" s="367"/>
      <c r="K727" s="368"/>
      <c r="L727" s="375">
        <f t="shared" ref="L727" si="436">IF(AND(I727="△",AU727="●"),2+ROUNDDOWN(($K$246-100)/100,0)*2,0)</f>
        <v>0</v>
      </c>
      <c r="M727" s="376"/>
      <c r="N727" s="376"/>
      <c r="O727" s="376"/>
      <c r="P727" s="376"/>
      <c r="Q727" s="377"/>
      <c r="R727" s="366"/>
      <c r="S727" s="367"/>
      <c r="T727" s="378"/>
      <c r="U727" s="381">
        <f t="shared" ref="U727" si="437">IF(R727="①",$AL$198,IF(R727="②",$AL$229,0))</f>
        <v>0</v>
      </c>
      <c r="V727" s="382"/>
      <c r="W727" s="383"/>
      <c r="X727" s="348">
        <f t="shared" ref="X727" si="438">IF(I727="○",L727,ROUNDUP(L727*U727,1))</f>
        <v>0</v>
      </c>
      <c r="Y727" s="349"/>
      <c r="Z727" s="349"/>
      <c r="AA727" s="349"/>
      <c r="AB727" s="349"/>
      <c r="AC727" s="350"/>
      <c r="AD727" s="98"/>
      <c r="AU727" s="346" t="str">
        <f t="shared" ref="AU727" si="439">IF(OR(I727="×",AU731="×"),"×","●")</f>
        <v>●</v>
      </c>
      <c r="AV727" s="346">
        <f t="shared" ref="AV727" si="440">IF(AU727="●",IF(I727="定","-",I727),"-")</f>
        <v>0</v>
      </c>
    </row>
    <row r="728" spans="3:48" ht="10.9" customHeight="1">
      <c r="C728" s="352"/>
      <c r="D728" s="355"/>
      <c r="E728" s="358"/>
      <c r="F728" s="361"/>
      <c r="G728" s="352"/>
      <c r="H728" s="364"/>
      <c r="I728" s="369"/>
      <c r="J728" s="370"/>
      <c r="K728" s="371"/>
      <c r="L728" s="375"/>
      <c r="M728" s="376"/>
      <c r="N728" s="376"/>
      <c r="O728" s="376"/>
      <c r="P728" s="376"/>
      <c r="Q728" s="377"/>
      <c r="R728" s="369"/>
      <c r="S728" s="370"/>
      <c r="T728" s="379"/>
      <c r="U728" s="384"/>
      <c r="V728" s="385"/>
      <c r="W728" s="386"/>
      <c r="X728" s="348"/>
      <c r="Y728" s="349"/>
      <c r="Z728" s="349"/>
      <c r="AA728" s="349"/>
      <c r="AB728" s="349"/>
      <c r="AC728" s="350"/>
      <c r="AD728" s="98"/>
      <c r="AU728" s="346"/>
      <c r="AV728" s="346"/>
    </row>
    <row r="729" spans="3:48" ht="10.9" customHeight="1">
      <c r="C729" s="352"/>
      <c r="D729" s="355"/>
      <c r="E729" s="358"/>
      <c r="F729" s="361"/>
      <c r="G729" s="352"/>
      <c r="H729" s="364"/>
      <c r="I729" s="369"/>
      <c r="J729" s="370"/>
      <c r="K729" s="371"/>
      <c r="L729" s="375"/>
      <c r="M729" s="376"/>
      <c r="N729" s="376"/>
      <c r="O729" s="376"/>
      <c r="P729" s="376"/>
      <c r="Q729" s="377"/>
      <c r="R729" s="369"/>
      <c r="S729" s="370"/>
      <c r="T729" s="379"/>
      <c r="U729" s="384"/>
      <c r="V729" s="385"/>
      <c r="W729" s="386"/>
      <c r="X729" s="348"/>
      <c r="Y729" s="349"/>
      <c r="Z729" s="349"/>
      <c r="AA729" s="349"/>
      <c r="AB729" s="349"/>
      <c r="AC729" s="350"/>
      <c r="AD729" s="98"/>
      <c r="AU729" s="346"/>
      <c r="AV729" s="346"/>
    </row>
    <row r="730" spans="3:48" ht="10.9" customHeight="1">
      <c r="C730" s="353"/>
      <c r="D730" s="356"/>
      <c r="E730" s="359"/>
      <c r="F730" s="362"/>
      <c r="G730" s="353"/>
      <c r="H730" s="365"/>
      <c r="I730" s="372"/>
      <c r="J730" s="373"/>
      <c r="K730" s="374"/>
      <c r="L730" s="375"/>
      <c r="M730" s="376"/>
      <c r="N730" s="376"/>
      <c r="O730" s="376"/>
      <c r="P730" s="376"/>
      <c r="Q730" s="377"/>
      <c r="R730" s="372"/>
      <c r="S730" s="373"/>
      <c r="T730" s="380"/>
      <c r="U730" s="387"/>
      <c r="V730" s="388"/>
      <c r="W730" s="389"/>
      <c r="X730" s="348"/>
      <c r="Y730" s="349"/>
      <c r="Z730" s="349"/>
      <c r="AA730" s="349"/>
      <c r="AB730" s="349"/>
      <c r="AC730" s="350"/>
      <c r="AD730" s="98"/>
      <c r="AU730" s="346"/>
      <c r="AV730" s="346"/>
    </row>
    <row r="731" spans="3:48" ht="10.9" customHeight="1">
      <c r="C731" s="351">
        <v>8</v>
      </c>
      <c r="D731" s="354" t="s">
        <v>9</v>
      </c>
      <c r="E731" s="357">
        <v>13</v>
      </c>
      <c r="F731" s="360" t="s">
        <v>10</v>
      </c>
      <c r="G731" s="351" t="s">
        <v>20</v>
      </c>
      <c r="H731" s="363"/>
      <c r="I731" s="366"/>
      <c r="J731" s="367"/>
      <c r="K731" s="368"/>
      <c r="L731" s="375">
        <f t="shared" ref="L731" si="441">IF(AND(I731="△",AU731="●"),2+ROUNDDOWN(($K$246-100)/100,0)*2,0)</f>
        <v>0</v>
      </c>
      <c r="M731" s="376"/>
      <c r="N731" s="376"/>
      <c r="O731" s="376"/>
      <c r="P731" s="376"/>
      <c r="Q731" s="377"/>
      <c r="R731" s="366"/>
      <c r="S731" s="367"/>
      <c r="T731" s="378"/>
      <c r="U731" s="381">
        <f t="shared" ref="U731" si="442">IF(R731="①",$AL$198,IF(R731="②",$AL$229,0))</f>
        <v>0</v>
      </c>
      <c r="V731" s="382"/>
      <c r="W731" s="383"/>
      <c r="X731" s="348">
        <f t="shared" ref="X731" si="443">IF(I731="○",L731,ROUNDUP(L731*U731,1))</f>
        <v>0</v>
      </c>
      <c r="Y731" s="349"/>
      <c r="Z731" s="349"/>
      <c r="AA731" s="349"/>
      <c r="AB731" s="349"/>
      <c r="AC731" s="350"/>
      <c r="AD731" s="98"/>
      <c r="AU731" s="346" t="str">
        <f t="shared" ref="AU731" si="444">IF(OR(I731="×",AU735="×"),"×","●")</f>
        <v>●</v>
      </c>
      <c r="AV731" s="346">
        <f t="shared" ref="AV731" si="445">IF(AU731="●",IF(I731="定","-",I731),"-")</f>
        <v>0</v>
      </c>
    </row>
    <row r="732" spans="3:48" ht="10.9" customHeight="1">
      <c r="C732" s="352"/>
      <c r="D732" s="355"/>
      <c r="E732" s="358"/>
      <c r="F732" s="361"/>
      <c r="G732" s="352"/>
      <c r="H732" s="364"/>
      <c r="I732" s="369"/>
      <c r="J732" s="370"/>
      <c r="K732" s="371"/>
      <c r="L732" s="375"/>
      <c r="M732" s="376"/>
      <c r="N732" s="376"/>
      <c r="O732" s="376"/>
      <c r="P732" s="376"/>
      <c r="Q732" s="377"/>
      <c r="R732" s="369"/>
      <c r="S732" s="370"/>
      <c r="T732" s="379"/>
      <c r="U732" s="384"/>
      <c r="V732" s="385"/>
      <c r="W732" s="386"/>
      <c r="X732" s="348"/>
      <c r="Y732" s="349"/>
      <c r="Z732" s="349"/>
      <c r="AA732" s="349"/>
      <c r="AB732" s="349"/>
      <c r="AC732" s="350"/>
      <c r="AD732" s="98"/>
      <c r="AU732" s="346"/>
      <c r="AV732" s="346"/>
    </row>
    <row r="733" spans="3:48" ht="10.9" customHeight="1">
      <c r="C733" s="352"/>
      <c r="D733" s="355"/>
      <c r="E733" s="358"/>
      <c r="F733" s="361"/>
      <c r="G733" s="352"/>
      <c r="H733" s="364"/>
      <c r="I733" s="369"/>
      <c r="J733" s="370"/>
      <c r="K733" s="371"/>
      <c r="L733" s="375"/>
      <c r="M733" s="376"/>
      <c r="N733" s="376"/>
      <c r="O733" s="376"/>
      <c r="P733" s="376"/>
      <c r="Q733" s="377"/>
      <c r="R733" s="369"/>
      <c r="S733" s="370"/>
      <c r="T733" s="379"/>
      <c r="U733" s="384"/>
      <c r="V733" s="385"/>
      <c r="W733" s="386"/>
      <c r="X733" s="348"/>
      <c r="Y733" s="349"/>
      <c r="Z733" s="349"/>
      <c r="AA733" s="349"/>
      <c r="AB733" s="349"/>
      <c r="AC733" s="350"/>
      <c r="AD733" s="98"/>
      <c r="AU733" s="346"/>
      <c r="AV733" s="346"/>
    </row>
    <row r="734" spans="3:48" ht="10.9" customHeight="1">
      <c r="C734" s="353"/>
      <c r="D734" s="356"/>
      <c r="E734" s="359"/>
      <c r="F734" s="362"/>
      <c r="G734" s="353"/>
      <c r="H734" s="365"/>
      <c r="I734" s="372"/>
      <c r="J734" s="373"/>
      <c r="K734" s="374"/>
      <c r="L734" s="375"/>
      <c r="M734" s="376"/>
      <c r="N734" s="376"/>
      <c r="O734" s="376"/>
      <c r="P734" s="376"/>
      <c r="Q734" s="377"/>
      <c r="R734" s="372"/>
      <c r="S734" s="373"/>
      <c r="T734" s="380"/>
      <c r="U734" s="387"/>
      <c r="V734" s="388"/>
      <c r="W734" s="389"/>
      <c r="X734" s="348"/>
      <c r="Y734" s="349"/>
      <c r="Z734" s="349"/>
      <c r="AA734" s="349"/>
      <c r="AB734" s="349"/>
      <c r="AC734" s="350"/>
      <c r="AD734" s="98"/>
      <c r="AU734" s="346"/>
      <c r="AV734" s="346"/>
    </row>
    <row r="735" spans="3:48" ht="10.9" customHeight="1">
      <c r="C735" s="351">
        <v>8</v>
      </c>
      <c r="D735" s="354" t="s">
        <v>9</v>
      </c>
      <c r="E735" s="357">
        <v>14</v>
      </c>
      <c r="F735" s="360" t="s">
        <v>10</v>
      </c>
      <c r="G735" s="351" t="s">
        <v>21</v>
      </c>
      <c r="H735" s="363"/>
      <c r="I735" s="366"/>
      <c r="J735" s="367"/>
      <c r="K735" s="368"/>
      <c r="L735" s="375">
        <f t="shared" ref="L735" si="446">IF(AND(I735="△",AU735="●"),2+ROUNDDOWN(($K$246-100)/100,0)*2,0)</f>
        <v>0</v>
      </c>
      <c r="M735" s="376"/>
      <c r="N735" s="376"/>
      <c r="O735" s="376"/>
      <c r="P735" s="376"/>
      <c r="Q735" s="377"/>
      <c r="R735" s="366"/>
      <c r="S735" s="367"/>
      <c r="T735" s="378"/>
      <c r="U735" s="381">
        <f t="shared" ref="U735" si="447">IF(R735="①",$AL$198,IF(R735="②",$AL$229,0))</f>
        <v>0</v>
      </c>
      <c r="V735" s="382"/>
      <c r="W735" s="383"/>
      <c r="X735" s="348">
        <f t="shared" ref="X735" si="448">IF(I735="○",L735,ROUNDUP(L735*U735,1))</f>
        <v>0</v>
      </c>
      <c r="Y735" s="349"/>
      <c r="Z735" s="349"/>
      <c r="AA735" s="349"/>
      <c r="AB735" s="349"/>
      <c r="AC735" s="350"/>
      <c r="AD735" s="98"/>
      <c r="AU735" s="346" t="str">
        <f t="shared" ref="AU735" si="449">IF(OR(I735="×",AU739="×"),"×","●")</f>
        <v>●</v>
      </c>
      <c r="AV735" s="346">
        <f t="shared" ref="AV735" si="450">IF(AU735="●",IF(I735="定","-",I735),"-")</f>
        <v>0</v>
      </c>
    </row>
    <row r="736" spans="3:48" ht="10.9" customHeight="1">
      <c r="C736" s="352"/>
      <c r="D736" s="355"/>
      <c r="E736" s="358"/>
      <c r="F736" s="361"/>
      <c r="G736" s="352"/>
      <c r="H736" s="364"/>
      <c r="I736" s="369"/>
      <c r="J736" s="370"/>
      <c r="K736" s="371"/>
      <c r="L736" s="375"/>
      <c r="M736" s="376"/>
      <c r="N736" s="376"/>
      <c r="O736" s="376"/>
      <c r="P736" s="376"/>
      <c r="Q736" s="377"/>
      <c r="R736" s="369"/>
      <c r="S736" s="370"/>
      <c r="T736" s="379"/>
      <c r="U736" s="384"/>
      <c r="V736" s="385"/>
      <c r="W736" s="386"/>
      <c r="X736" s="348"/>
      <c r="Y736" s="349"/>
      <c r="Z736" s="349"/>
      <c r="AA736" s="349"/>
      <c r="AB736" s="349"/>
      <c r="AC736" s="350"/>
      <c r="AD736" s="98"/>
      <c r="AU736" s="346"/>
      <c r="AV736" s="346"/>
    </row>
    <row r="737" spans="3:48" ht="10.9" customHeight="1">
      <c r="C737" s="352"/>
      <c r="D737" s="355"/>
      <c r="E737" s="358"/>
      <c r="F737" s="361"/>
      <c r="G737" s="352"/>
      <c r="H737" s="364"/>
      <c r="I737" s="369"/>
      <c r="J737" s="370"/>
      <c r="K737" s="371"/>
      <c r="L737" s="375"/>
      <c r="M737" s="376"/>
      <c r="N737" s="376"/>
      <c r="O737" s="376"/>
      <c r="P737" s="376"/>
      <c r="Q737" s="377"/>
      <c r="R737" s="369"/>
      <c r="S737" s="370"/>
      <c r="T737" s="379"/>
      <c r="U737" s="384"/>
      <c r="V737" s="385"/>
      <c r="W737" s="386"/>
      <c r="X737" s="348"/>
      <c r="Y737" s="349"/>
      <c r="Z737" s="349"/>
      <c r="AA737" s="349"/>
      <c r="AB737" s="349"/>
      <c r="AC737" s="350"/>
      <c r="AD737" s="98"/>
      <c r="AU737" s="346"/>
      <c r="AV737" s="346"/>
    </row>
    <row r="738" spans="3:48" ht="10.9" customHeight="1">
      <c r="C738" s="353"/>
      <c r="D738" s="356"/>
      <c r="E738" s="359"/>
      <c r="F738" s="362"/>
      <c r="G738" s="353"/>
      <c r="H738" s="365"/>
      <c r="I738" s="372"/>
      <c r="J738" s="373"/>
      <c r="K738" s="374"/>
      <c r="L738" s="375"/>
      <c r="M738" s="376"/>
      <c r="N738" s="376"/>
      <c r="O738" s="376"/>
      <c r="P738" s="376"/>
      <c r="Q738" s="377"/>
      <c r="R738" s="372"/>
      <c r="S738" s="373"/>
      <c r="T738" s="380"/>
      <c r="U738" s="387"/>
      <c r="V738" s="388"/>
      <c r="W738" s="389"/>
      <c r="X738" s="348"/>
      <c r="Y738" s="349"/>
      <c r="Z738" s="349"/>
      <c r="AA738" s="349"/>
      <c r="AB738" s="349"/>
      <c r="AC738" s="350"/>
      <c r="AD738" s="98"/>
      <c r="AU738" s="346"/>
      <c r="AV738" s="346"/>
    </row>
    <row r="739" spans="3:48" ht="10.9" customHeight="1">
      <c r="C739" s="351">
        <v>8</v>
      </c>
      <c r="D739" s="354" t="s">
        <v>9</v>
      </c>
      <c r="E739" s="357">
        <v>15</v>
      </c>
      <c r="F739" s="360" t="s">
        <v>10</v>
      </c>
      <c r="G739" s="351" t="s">
        <v>22</v>
      </c>
      <c r="H739" s="363"/>
      <c r="I739" s="366"/>
      <c r="J739" s="367"/>
      <c r="K739" s="368"/>
      <c r="L739" s="375">
        <f t="shared" ref="L739" si="451">IF(AND(I739="△",AU739="●"),2+ROUNDDOWN(($K$246-100)/100,0)*2,0)</f>
        <v>0</v>
      </c>
      <c r="M739" s="376"/>
      <c r="N739" s="376"/>
      <c r="O739" s="376"/>
      <c r="P739" s="376"/>
      <c r="Q739" s="377"/>
      <c r="R739" s="366"/>
      <c r="S739" s="367"/>
      <c r="T739" s="378"/>
      <c r="U739" s="381">
        <f t="shared" ref="U739" si="452">IF(R739="①",$AL$198,IF(R739="②",$AL$229,0))</f>
        <v>0</v>
      </c>
      <c r="V739" s="382"/>
      <c r="W739" s="383"/>
      <c r="X739" s="348">
        <f t="shared" ref="X739" si="453">IF(I739="○",L739,ROUNDUP(L739*U739,1))</f>
        <v>0</v>
      </c>
      <c r="Y739" s="349"/>
      <c r="Z739" s="349"/>
      <c r="AA739" s="349"/>
      <c r="AB739" s="349"/>
      <c r="AC739" s="350"/>
      <c r="AD739" s="98"/>
      <c r="AU739" s="346" t="str">
        <f t="shared" ref="AU739" si="454">IF(OR(I739="×",AU743="×"),"×","●")</f>
        <v>●</v>
      </c>
      <c r="AV739" s="346">
        <f t="shared" ref="AV739" si="455">IF(AU739="●",IF(I739="定","-",I739),"-")</f>
        <v>0</v>
      </c>
    </row>
    <row r="740" spans="3:48" ht="10.9" customHeight="1">
      <c r="C740" s="352"/>
      <c r="D740" s="355"/>
      <c r="E740" s="358"/>
      <c r="F740" s="361"/>
      <c r="G740" s="352"/>
      <c r="H740" s="364"/>
      <c r="I740" s="369"/>
      <c r="J740" s="370"/>
      <c r="K740" s="371"/>
      <c r="L740" s="375"/>
      <c r="M740" s="376"/>
      <c r="N740" s="376"/>
      <c r="O740" s="376"/>
      <c r="P740" s="376"/>
      <c r="Q740" s="377"/>
      <c r="R740" s="369"/>
      <c r="S740" s="370"/>
      <c r="T740" s="379"/>
      <c r="U740" s="384"/>
      <c r="V740" s="385"/>
      <c r="W740" s="386"/>
      <c r="X740" s="348"/>
      <c r="Y740" s="349"/>
      <c r="Z740" s="349"/>
      <c r="AA740" s="349"/>
      <c r="AB740" s="349"/>
      <c r="AC740" s="350"/>
      <c r="AD740" s="98"/>
      <c r="AU740" s="346"/>
      <c r="AV740" s="346"/>
    </row>
    <row r="741" spans="3:48" ht="10.9" customHeight="1">
      <c r="C741" s="352"/>
      <c r="D741" s="355"/>
      <c r="E741" s="358"/>
      <c r="F741" s="361"/>
      <c r="G741" s="352"/>
      <c r="H741" s="364"/>
      <c r="I741" s="369"/>
      <c r="J741" s="370"/>
      <c r="K741" s="371"/>
      <c r="L741" s="375"/>
      <c r="M741" s="376"/>
      <c r="N741" s="376"/>
      <c r="O741" s="376"/>
      <c r="P741" s="376"/>
      <c r="Q741" s="377"/>
      <c r="R741" s="369"/>
      <c r="S741" s="370"/>
      <c r="T741" s="379"/>
      <c r="U741" s="384"/>
      <c r="V741" s="385"/>
      <c r="W741" s="386"/>
      <c r="X741" s="348"/>
      <c r="Y741" s="349"/>
      <c r="Z741" s="349"/>
      <c r="AA741" s="349"/>
      <c r="AB741" s="349"/>
      <c r="AC741" s="350"/>
      <c r="AD741" s="98"/>
      <c r="AU741" s="346"/>
      <c r="AV741" s="346"/>
    </row>
    <row r="742" spans="3:48" ht="10.9" customHeight="1">
      <c r="C742" s="353"/>
      <c r="D742" s="356"/>
      <c r="E742" s="359"/>
      <c r="F742" s="362"/>
      <c r="G742" s="353"/>
      <c r="H742" s="365"/>
      <c r="I742" s="372"/>
      <c r="J742" s="373"/>
      <c r="K742" s="374"/>
      <c r="L742" s="375"/>
      <c r="M742" s="376"/>
      <c r="N742" s="376"/>
      <c r="O742" s="376"/>
      <c r="P742" s="376"/>
      <c r="Q742" s="377"/>
      <c r="R742" s="372"/>
      <c r="S742" s="373"/>
      <c r="T742" s="380"/>
      <c r="U742" s="387"/>
      <c r="V742" s="388"/>
      <c r="W742" s="389"/>
      <c r="X742" s="348"/>
      <c r="Y742" s="349"/>
      <c r="Z742" s="349"/>
      <c r="AA742" s="349"/>
      <c r="AB742" s="349"/>
      <c r="AC742" s="350"/>
      <c r="AD742" s="98"/>
      <c r="AU742" s="346"/>
      <c r="AV742" s="346"/>
    </row>
    <row r="743" spans="3:48" ht="10.9" customHeight="1">
      <c r="C743" s="351">
        <v>8</v>
      </c>
      <c r="D743" s="354" t="s">
        <v>9</v>
      </c>
      <c r="E743" s="357">
        <v>16</v>
      </c>
      <c r="F743" s="360" t="s">
        <v>10</v>
      </c>
      <c r="G743" s="352" t="s">
        <v>23</v>
      </c>
      <c r="H743" s="364"/>
      <c r="I743" s="369"/>
      <c r="J743" s="370"/>
      <c r="K743" s="371"/>
      <c r="L743" s="375">
        <f t="shared" ref="L743" si="456">IF(AND(I743="△",AU743="●"),2+ROUNDDOWN(($K$246-100)/100,0)*2,0)</f>
        <v>0</v>
      </c>
      <c r="M743" s="376"/>
      <c r="N743" s="376"/>
      <c r="O743" s="376"/>
      <c r="P743" s="376"/>
      <c r="Q743" s="377"/>
      <c r="R743" s="366"/>
      <c r="S743" s="367"/>
      <c r="T743" s="378"/>
      <c r="U743" s="381">
        <f t="shared" ref="U743" si="457">IF(R743="①",$AL$198,IF(R743="②",$AL$229,0))</f>
        <v>0</v>
      </c>
      <c r="V743" s="382"/>
      <c r="W743" s="383"/>
      <c r="X743" s="348">
        <f t="shared" ref="X743" si="458">IF(I743="○",L743,ROUNDUP(L743*U743,1))</f>
        <v>0</v>
      </c>
      <c r="Y743" s="349"/>
      <c r="Z743" s="349"/>
      <c r="AA743" s="349"/>
      <c r="AB743" s="349"/>
      <c r="AC743" s="350"/>
      <c r="AD743" s="98"/>
      <c r="AU743" s="346" t="str">
        <f t="shared" ref="AU743" si="459">IF(OR(I743="×",AU747="×"),"×","●")</f>
        <v>●</v>
      </c>
      <c r="AV743" s="346">
        <f t="shared" ref="AV743" si="460">IF(AU743="●",IF(I743="定","-",I743),"-")</f>
        <v>0</v>
      </c>
    </row>
    <row r="744" spans="3:48" ht="10.9" customHeight="1">
      <c r="C744" s="352"/>
      <c r="D744" s="355"/>
      <c r="E744" s="358"/>
      <c r="F744" s="361"/>
      <c r="G744" s="352"/>
      <c r="H744" s="364"/>
      <c r="I744" s="369"/>
      <c r="J744" s="370"/>
      <c r="K744" s="371"/>
      <c r="L744" s="375"/>
      <c r="M744" s="376"/>
      <c r="N744" s="376"/>
      <c r="O744" s="376"/>
      <c r="P744" s="376"/>
      <c r="Q744" s="377"/>
      <c r="R744" s="369"/>
      <c r="S744" s="370"/>
      <c r="T744" s="379"/>
      <c r="U744" s="384"/>
      <c r="V744" s="385"/>
      <c r="W744" s="386"/>
      <c r="X744" s="348"/>
      <c r="Y744" s="349"/>
      <c r="Z744" s="349"/>
      <c r="AA744" s="349"/>
      <c r="AB744" s="349"/>
      <c r="AC744" s="350"/>
      <c r="AD744" s="98"/>
      <c r="AU744" s="346"/>
      <c r="AV744" s="346"/>
    </row>
    <row r="745" spans="3:48" ht="10.9" customHeight="1">
      <c r="C745" s="352"/>
      <c r="D745" s="355"/>
      <c r="E745" s="358"/>
      <c r="F745" s="361"/>
      <c r="G745" s="352"/>
      <c r="H745" s="364"/>
      <c r="I745" s="369"/>
      <c r="J745" s="370"/>
      <c r="K745" s="371"/>
      <c r="L745" s="375"/>
      <c r="M745" s="376"/>
      <c r="N745" s="376"/>
      <c r="O745" s="376"/>
      <c r="P745" s="376"/>
      <c r="Q745" s="377"/>
      <c r="R745" s="369"/>
      <c r="S745" s="370"/>
      <c r="T745" s="379"/>
      <c r="U745" s="384"/>
      <c r="V745" s="385"/>
      <c r="W745" s="386"/>
      <c r="X745" s="348"/>
      <c r="Y745" s="349"/>
      <c r="Z745" s="349"/>
      <c r="AA745" s="349"/>
      <c r="AB745" s="349"/>
      <c r="AC745" s="350"/>
      <c r="AD745" s="98"/>
      <c r="AU745" s="346"/>
      <c r="AV745" s="346"/>
    </row>
    <row r="746" spans="3:48" ht="10.9" customHeight="1">
      <c r="C746" s="353"/>
      <c r="D746" s="356"/>
      <c r="E746" s="359"/>
      <c r="F746" s="362"/>
      <c r="G746" s="353"/>
      <c r="H746" s="365"/>
      <c r="I746" s="372"/>
      <c r="J746" s="373"/>
      <c r="K746" s="374"/>
      <c r="L746" s="375"/>
      <c r="M746" s="376"/>
      <c r="N746" s="376"/>
      <c r="O746" s="376"/>
      <c r="P746" s="376"/>
      <c r="Q746" s="377"/>
      <c r="R746" s="372"/>
      <c r="S746" s="373"/>
      <c r="T746" s="380"/>
      <c r="U746" s="387"/>
      <c r="V746" s="388"/>
      <c r="W746" s="389"/>
      <c r="X746" s="348"/>
      <c r="Y746" s="349"/>
      <c r="Z746" s="349"/>
      <c r="AA746" s="349"/>
      <c r="AB746" s="349"/>
      <c r="AC746" s="350"/>
      <c r="AD746" s="98"/>
      <c r="AU746" s="346"/>
      <c r="AV746" s="346"/>
    </row>
    <row r="747" spans="3:48" ht="10.9" customHeight="1">
      <c r="C747" s="351">
        <v>8</v>
      </c>
      <c r="D747" s="354" t="s">
        <v>9</v>
      </c>
      <c r="E747" s="357">
        <v>17</v>
      </c>
      <c r="F747" s="360" t="s">
        <v>10</v>
      </c>
      <c r="G747" s="351" t="s">
        <v>24</v>
      </c>
      <c r="H747" s="363"/>
      <c r="I747" s="366"/>
      <c r="J747" s="367"/>
      <c r="K747" s="368"/>
      <c r="L747" s="375">
        <f t="shared" ref="L747" si="461">IF(AND(I747="△",AU747="●"),2+ROUNDDOWN(($K$246-100)/100,0)*2,0)</f>
        <v>0</v>
      </c>
      <c r="M747" s="376"/>
      <c r="N747" s="376"/>
      <c r="O747" s="376"/>
      <c r="P747" s="376"/>
      <c r="Q747" s="377"/>
      <c r="R747" s="366"/>
      <c r="S747" s="367"/>
      <c r="T747" s="378"/>
      <c r="U747" s="381">
        <f t="shared" ref="U747" si="462">IF(R747="①",$AL$198,IF(R747="②",$AL$229,0))</f>
        <v>0</v>
      </c>
      <c r="V747" s="382"/>
      <c r="W747" s="383"/>
      <c r="X747" s="348">
        <f t="shared" ref="X747" si="463">IF(I747="○",L747,ROUNDUP(L747*U747,1))</f>
        <v>0</v>
      </c>
      <c r="Y747" s="349"/>
      <c r="Z747" s="349"/>
      <c r="AA747" s="349"/>
      <c r="AB747" s="349"/>
      <c r="AC747" s="350"/>
      <c r="AD747" s="98"/>
      <c r="AU747" s="346" t="str">
        <f t="shared" ref="AU747" si="464">IF(OR(I747="×",AU751="×"),"×","●")</f>
        <v>●</v>
      </c>
      <c r="AV747" s="346">
        <f t="shared" ref="AV747" si="465">IF(AU747="●",IF(I747="定","-",I747),"-")</f>
        <v>0</v>
      </c>
    </row>
    <row r="748" spans="3:48" ht="10.9" customHeight="1">
      <c r="C748" s="352"/>
      <c r="D748" s="355"/>
      <c r="E748" s="358"/>
      <c r="F748" s="361"/>
      <c r="G748" s="352"/>
      <c r="H748" s="364"/>
      <c r="I748" s="369"/>
      <c r="J748" s="370"/>
      <c r="K748" s="371"/>
      <c r="L748" s="375"/>
      <c r="M748" s="376"/>
      <c r="N748" s="376"/>
      <c r="O748" s="376"/>
      <c r="P748" s="376"/>
      <c r="Q748" s="377"/>
      <c r="R748" s="369"/>
      <c r="S748" s="370"/>
      <c r="T748" s="379"/>
      <c r="U748" s="384"/>
      <c r="V748" s="385"/>
      <c r="W748" s="386"/>
      <c r="X748" s="348"/>
      <c r="Y748" s="349"/>
      <c r="Z748" s="349"/>
      <c r="AA748" s="349"/>
      <c r="AB748" s="349"/>
      <c r="AC748" s="350"/>
      <c r="AD748" s="98"/>
      <c r="AU748" s="346"/>
      <c r="AV748" s="346"/>
    </row>
    <row r="749" spans="3:48" ht="10.9" customHeight="1">
      <c r="C749" s="352"/>
      <c r="D749" s="355"/>
      <c r="E749" s="358"/>
      <c r="F749" s="361"/>
      <c r="G749" s="352"/>
      <c r="H749" s="364"/>
      <c r="I749" s="369"/>
      <c r="J749" s="370"/>
      <c r="K749" s="371"/>
      <c r="L749" s="375"/>
      <c r="M749" s="376"/>
      <c r="N749" s="376"/>
      <c r="O749" s="376"/>
      <c r="P749" s="376"/>
      <c r="Q749" s="377"/>
      <c r="R749" s="369"/>
      <c r="S749" s="370"/>
      <c r="T749" s="379"/>
      <c r="U749" s="384"/>
      <c r="V749" s="385"/>
      <c r="W749" s="386"/>
      <c r="X749" s="348"/>
      <c r="Y749" s="349"/>
      <c r="Z749" s="349"/>
      <c r="AA749" s="349"/>
      <c r="AB749" s="349"/>
      <c r="AC749" s="350"/>
      <c r="AD749" s="98"/>
      <c r="AU749" s="346"/>
      <c r="AV749" s="346"/>
    </row>
    <row r="750" spans="3:48" ht="10.9" customHeight="1">
      <c r="C750" s="353"/>
      <c r="D750" s="356"/>
      <c r="E750" s="359"/>
      <c r="F750" s="362"/>
      <c r="G750" s="353"/>
      <c r="H750" s="365"/>
      <c r="I750" s="372"/>
      <c r="J750" s="373"/>
      <c r="K750" s="374"/>
      <c r="L750" s="375"/>
      <c r="M750" s="376"/>
      <c r="N750" s="376"/>
      <c r="O750" s="376"/>
      <c r="P750" s="376"/>
      <c r="Q750" s="377"/>
      <c r="R750" s="372"/>
      <c r="S750" s="373"/>
      <c r="T750" s="380"/>
      <c r="U750" s="387"/>
      <c r="V750" s="388"/>
      <c r="W750" s="389"/>
      <c r="X750" s="348"/>
      <c r="Y750" s="349"/>
      <c r="Z750" s="349"/>
      <c r="AA750" s="349"/>
      <c r="AB750" s="349"/>
      <c r="AC750" s="350"/>
      <c r="AD750" s="98"/>
      <c r="AU750" s="346"/>
      <c r="AV750" s="346"/>
    </row>
    <row r="751" spans="3:48" ht="10.9" customHeight="1">
      <c r="C751" s="351">
        <v>8</v>
      </c>
      <c r="D751" s="354" t="s">
        <v>9</v>
      </c>
      <c r="E751" s="357">
        <v>18</v>
      </c>
      <c r="F751" s="360" t="s">
        <v>10</v>
      </c>
      <c r="G751" s="351" t="s">
        <v>25</v>
      </c>
      <c r="H751" s="363"/>
      <c r="I751" s="366"/>
      <c r="J751" s="367"/>
      <c r="K751" s="368"/>
      <c r="L751" s="375">
        <f t="shared" ref="L751" si="466">IF(AND(I751="△",AU751="●"),2+ROUNDDOWN(($K$246-100)/100,0)*2,0)</f>
        <v>0</v>
      </c>
      <c r="M751" s="376"/>
      <c r="N751" s="376"/>
      <c r="O751" s="376"/>
      <c r="P751" s="376"/>
      <c r="Q751" s="377"/>
      <c r="R751" s="366"/>
      <c r="S751" s="367"/>
      <c r="T751" s="378"/>
      <c r="U751" s="381">
        <f t="shared" ref="U751" si="467">IF(R751="①",$AL$198,IF(R751="②",$AL$229,0))</f>
        <v>0</v>
      </c>
      <c r="V751" s="382"/>
      <c r="W751" s="383"/>
      <c r="X751" s="348">
        <f t="shared" ref="X751" si="468">IF(I751="○",L751,ROUNDUP(L751*U751,1))</f>
        <v>0</v>
      </c>
      <c r="Y751" s="349"/>
      <c r="Z751" s="349"/>
      <c r="AA751" s="349"/>
      <c r="AB751" s="349"/>
      <c r="AC751" s="350"/>
      <c r="AD751" s="98"/>
      <c r="AU751" s="346" t="str">
        <f t="shared" ref="AU751" si="469">IF(OR(I751="×",AU755="×"),"×","●")</f>
        <v>●</v>
      </c>
      <c r="AV751" s="346">
        <f t="shared" ref="AV751" si="470">IF(AU751="●",IF(I751="定","-",I751),"-")</f>
        <v>0</v>
      </c>
    </row>
    <row r="752" spans="3:48" ht="10.9" customHeight="1">
      <c r="C752" s="352"/>
      <c r="D752" s="355"/>
      <c r="E752" s="358"/>
      <c r="F752" s="361"/>
      <c r="G752" s="352"/>
      <c r="H752" s="364"/>
      <c r="I752" s="369"/>
      <c r="J752" s="370"/>
      <c r="K752" s="371"/>
      <c r="L752" s="375"/>
      <c r="M752" s="376"/>
      <c r="N752" s="376"/>
      <c r="O752" s="376"/>
      <c r="P752" s="376"/>
      <c r="Q752" s="377"/>
      <c r="R752" s="369"/>
      <c r="S752" s="370"/>
      <c r="T752" s="379"/>
      <c r="U752" s="384"/>
      <c r="V752" s="385"/>
      <c r="W752" s="386"/>
      <c r="X752" s="348"/>
      <c r="Y752" s="349"/>
      <c r="Z752" s="349"/>
      <c r="AA752" s="349"/>
      <c r="AB752" s="349"/>
      <c r="AC752" s="350"/>
      <c r="AD752" s="98"/>
      <c r="AU752" s="346"/>
      <c r="AV752" s="346"/>
    </row>
    <row r="753" spans="3:48" ht="10.9" customHeight="1">
      <c r="C753" s="352"/>
      <c r="D753" s="355"/>
      <c r="E753" s="358"/>
      <c r="F753" s="361"/>
      <c r="G753" s="352"/>
      <c r="H753" s="364"/>
      <c r="I753" s="369"/>
      <c r="J753" s="370"/>
      <c r="K753" s="371"/>
      <c r="L753" s="375"/>
      <c r="M753" s="376"/>
      <c r="N753" s="376"/>
      <c r="O753" s="376"/>
      <c r="P753" s="376"/>
      <c r="Q753" s="377"/>
      <c r="R753" s="369"/>
      <c r="S753" s="370"/>
      <c r="T753" s="379"/>
      <c r="U753" s="384"/>
      <c r="V753" s="385"/>
      <c r="W753" s="386"/>
      <c r="X753" s="348"/>
      <c r="Y753" s="349"/>
      <c r="Z753" s="349"/>
      <c r="AA753" s="349"/>
      <c r="AB753" s="349"/>
      <c r="AC753" s="350"/>
      <c r="AD753" s="98"/>
      <c r="AU753" s="346"/>
      <c r="AV753" s="346"/>
    </row>
    <row r="754" spans="3:48" ht="10.9" customHeight="1">
      <c r="C754" s="353"/>
      <c r="D754" s="356"/>
      <c r="E754" s="359"/>
      <c r="F754" s="362"/>
      <c r="G754" s="353"/>
      <c r="H754" s="365"/>
      <c r="I754" s="372"/>
      <c r="J754" s="373"/>
      <c r="K754" s="374"/>
      <c r="L754" s="375"/>
      <c r="M754" s="376"/>
      <c r="N754" s="376"/>
      <c r="O754" s="376"/>
      <c r="P754" s="376"/>
      <c r="Q754" s="377"/>
      <c r="R754" s="372"/>
      <c r="S754" s="373"/>
      <c r="T754" s="380"/>
      <c r="U754" s="387"/>
      <c r="V754" s="388"/>
      <c r="W754" s="389"/>
      <c r="X754" s="348"/>
      <c r="Y754" s="349"/>
      <c r="Z754" s="349"/>
      <c r="AA754" s="349"/>
      <c r="AB754" s="349"/>
      <c r="AC754" s="350"/>
      <c r="AD754" s="98"/>
      <c r="AU754" s="346"/>
      <c r="AV754" s="346"/>
    </row>
    <row r="755" spans="3:48" ht="10.9" customHeight="1">
      <c r="C755" s="351">
        <v>8</v>
      </c>
      <c r="D755" s="354" t="s">
        <v>9</v>
      </c>
      <c r="E755" s="357">
        <v>19</v>
      </c>
      <c r="F755" s="360" t="s">
        <v>10</v>
      </c>
      <c r="G755" s="351" t="s">
        <v>19</v>
      </c>
      <c r="H755" s="363"/>
      <c r="I755" s="366"/>
      <c r="J755" s="367"/>
      <c r="K755" s="368"/>
      <c r="L755" s="375">
        <f t="shared" ref="L755" si="471">IF(AND(I755="△",AU755="●"),2+ROUNDDOWN(($K$246-100)/100,0)*2,0)</f>
        <v>0</v>
      </c>
      <c r="M755" s="376"/>
      <c r="N755" s="376"/>
      <c r="O755" s="376"/>
      <c r="P755" s="376"/>
      <c r="Q755" s="377"/>
      <c r="R755" s="366"/>
      <c r="S755" s="367"/>
      <c r="T755" s="378"/>
      <c r="U755" s="381">
        <f t="shared" ref="U755" si="472">IF(R755="①",$AL$198,IF(R755="②",$AL$229,0))</f>
        <v>0</v>
      </c>
      <c r="V755" s="382"/>
      <c r="W755" s="383"/>
      <c r="X755" s="348">
        <f t="shared" ref="X755" si="473">IF(I755="○",L755,ROUNDUP(L755*U755,1))</f>
        <v>0</v>
      </c>
      <c r="Y755" s="349"/>
      <c r="Z755" s="349"/>
      <c r="AA755" s="349"/>
      <c r="AB755" s="349"/>
      <c r="AC755" s="350"/>
      <c r="AD755" s="98"/>
      <c r="AU755" s="346" t="str">
        <f>IF(I755="×","×","●")</f>
        <v>●</v>
      </c>
      <c r="AV755" s="346">
        <f t="shared" ref="AV755" si="474">IF(AU755="●",IF(I755="定","-",I755),"-")</f>
        <v>0</v>
      </c>
    </row>
    <row r="756" spans="3:48" ht="10.9" customHeight="1">
      <c r="C756" s="352"/>
      <c r="D756" s="355"/>
      <c r="E756" s="358"/>
      <c r="F756" s="361"/>
      <c r="G756" s="352"/>
      <c r="H756" s="364"/>
      <c r="I756" s="369"/>
      <c r="J756" s="370"/>
      <c r="K756" s="371"/>
      <c r="L756" s="375"/>
      <c r="M756" s="376"/>
      <c r="N756" s="376"/>
      <c r="O756" s="376"/>
      <c r="P756" s="376"/>
      <c r="Q756" s="377"/>
      <c r="R756" s="369"/>
      <c r="S756" s="370"/>
      <c r="T756" s="379"/>
      <c r="U756" s="384"/>
      <c r="V756" s="385"/>
      <c r="W756" s="386"/>
      <c r="X756" s="348"/>
      <c r="Y756" s="349"/>
      <c r="Z756" s="349"/>
      <c r="AA756" s="349"/>
      <c r="AB756" s="349"/>
      <c r="AC756" s="350"/>
      <c r="AD756" s="98"/>
      <c r="AU756" s="346"/>
      <c r="AV756" s="346"/>
    </row>
    <row r="757" spans="3:48" ht="10.9" customHeight="1">
      <c r="C757" s="352"/>
      <c r="D757" s="355"/>
      <c r="E757" s="358"/>
      <c r="F757" s="361"/>
      <c r="G757" s="352"/>
      <c r="H757" s="364"/>
      <c r="I757" s="369"/>
      <c r="J757" s="370"/>
      <c r="K757" s="371"/>
      <c r="L757" s="375"/>
      <c r="M757" s="376"/>
      <c r="N757" s="376"/>
      <c r="O757" s="376"/>
      <c r="P757" s="376"/>
      <c r="Q757" s="377"/>
      <c r="R757" s="369"/>
      <c r="S757" s="370"/>
      <c r="T757" s="379"/>
      <c r="U757" s="384"/>
      <c r="V757" s="385"/>
      <c r="W757" s="386"/>
      <c r="X757" s="348"/>
      <c r="Y757" s="349"/>
      <c r="Z757" s="349"/>
      <c r="AA757" s="349"/>
      <c r="AB757" s="349"/>
      <c r="AC757" s="350"/>
      <c r="AD757" s="98"/>
      <c r="AU757" s="346"/>
      <c r="AV757" s="346"/>
    </row>
    <row r="758" spans="3:48" ht="10.9" customHeight="1" thickBot="1">
      <c r="C758" s="353"/>
      <c r="D758" s="356"/>
      <c r="E758" s="359"/>
      <c r="F758" s="362"/>
      <c r="G758" s="353"/>
      <c r="H758" s="365"/>
      <c r="I758" s="372"/>
      <c r="J758" s="373"/>
      <c r="K758" s="374"/>
      <c r="L758" s="375"/>
      <c r="M758" s="376"/>
      <c r="N758" s="376"/>
      <c r="O758" s="376"/>
      <c r="P758" s="376"/>
      <c r="Q758" s="377"/>
      <c r="R758" s="372"/>
      <c r="S758" s="373"/>
      <c r="T758" s="380"/>
      <c r="U758" s="387"/>
      <c r="V758" s="388"/>
      <c r="W758" s="389"/>
      <c r="X758" s="348"/>
      <c r="Y758" s="349"/>
      <c r="Z758" s="349"/>
      <c r="AA758" s="349"/>
      <c r="AB758" s="349"/>
      <c r="AC758" s="350"/>
      <c r="AD758" s="98"/>
      <c r="AU758" s="347"/>
      <c r="AV758" s="347"/>
    </row>
    <row r="759" spans="3:48" ht="14.1" customHeight="1" thickTop="1">
      <c r="C759" s="513" t="s">
        <v>127</v>
      </c>
      <c r="D759" s="514"/>
      <c r="E759" s="514"/>
      <c r="F759" s="514"/>
      <c r="G759" s="514"/>
      <c r="H759" s="514"/>
      <c r="I759" s="515"/>
      <c r="J759" s="513" t="s">
        <v>149</v>
      </c>
      <c r="K759" s="522"/>
      <c r="L759" s="522"/>
      <c r="M759" s="523"/>
      <c r="N759" s="530" t="s">
        <v>256</v>
      </c>
      <c r="O759" s="530"/>
      <c r="P759" s="533">
        <f>COUNTIF(AV291:AV758,"○")</f>
        <v>0</v>
      </c>
      <c r="Q759" s="533"/>
      <c r="R759" s="536" t="s">
        <v>147</v>
      </c>
      <c r="S759" s="530"/>
      <c r="T759" s="533">
        <f>COUNTIF(AV291:AV758,"△")</f>
        <v>0</v>
      </c>
      <c r="U759" s="533"/>
      <c r="V759" s="539">
        <f>SUM(X291:AC758)</f>
        <v>0</v>
      </c>
      <c r="W759" s="540"/>
      <c r="X759" s="540"/>
      <c r="Y759" s="540"/>
      <c r="Z759" s="540"/>
      <c r="AA759" s="545" t="s">
        <v>39</v>
      </c>
      <c r="AB759" s="545"/>
      <c r="AC759" s="546"/>
      <c r="AD759" s="118"/>
      <c r="AE759" s="118"/>
      <c r="AF759" s="118"/>
      <c r="AG759" s="118"/>
      <c r="AU759" s="346">
        <f>COUNTIF(AU291:AU758,"●")</f>
        <v>117</v>
      </c>
      <c r="AV759" s="346">
        <f>COUNTIF(AV291:AV758,"○")+COUNTIF(AV291:AV758,"△")</f>
        <v>0</v>
      </c>
    </row>
    <row r="760" spans="3:48" ht="14.1" customHeight="1">
      <c r="C760" s="516"/>
      <c r="D760" s="517"/>
      <c r="E760" s="517"/>
      <c r="F760" s="517"/>
      <c r="G760" s="517"/>
      <c r="H760" s="517"/>
      <c r="I760" s="518"/>
      <c r="J760" s="524"/>
      <c r="K760" s="525"/>
      <c r="L760" s="525"/>
      <c r="M760" s="526"/>
      <c r="N760" s="531"/>
      <c r="O760" s="531"/>
      <c r="P760" s="534"/>
      <c r="Q760" s="534"/>
      <c r="R760" s="537"/>
      <c r="S760" s="531"/>
      <c r="T760" s="534"/>
      <c r="U760" s="534"/>
      <c r="V760" s="541"/>
      <c r="W760" s="542"/>
      <c r="X760" s="542"/>
      <c r="Y760" s="542"/>
      <c r="Z760" s="542"/>
      <c r="AA760" s="547"/>
      <c r="AB760" s="547"/>
      <c r="AC760" s="548"/>
      <c r="AD760" s="118"/>
      <c r="AE760" s="118"/>
      <c r="AF760" s="118"/>
      <c r="AG760" s="118"/>
      <c r="AU760" s="346"/>
      <c r="AV760" s="346"/>
    </row>
    <row r="761" spans="3:48" ht="14.1" customHeight="1">
      <c r="C761" s="516"/>
      <c r="D761" s="517"/>
      <c r="E761" s="517"/>
      <c r="F761" s="517"/>
      <c r="G761" s="517"/>
      <c r="H761" s="517"/>
      <c r="I761" s="518"/>
      <c r="J761" s="524"/>
      <c r="K761" s="525"/>
      <c r="L761" s="525"/>
      <c r="M761" s="526"/>
      <c r="N761" s="531"/>
      <c r="O761" s="531"/>
      <c r="P761" s="534"/>
      <c r="Q761" s="534"/>
      <c r="R761" s="537"/>
      <c r="S761" s="531"/>
      <c r="T761" s="534"/>
      <c r="U761" s="534"/>
      <c r="V761" s="541"/>
      <c r="W761" s="542"/>
      <c r="X761" s="542"/>
      <c r="Y761" s="542"/>
      <c r="Z761" s="542"/>
      <c r="AA761" s="547"/>
      <c r="AB761" s="547"/>
      <c r="AC761" s="548"/>
      <c r="AU761" s="346"/>
      <c r="AV761" s="346"/>
    </row>
    <row r="762" spans="3:48" ht="14.1" customHeight="1" thickBot="1">
      <c r="C762" s="519"/>
      <c r="D762" s="520"/>
      <c r="E762" s="520"/>
      <c r="F762" s="520"/>
      <c r="G762" s="520"/>
      <c r="H762" s="520"/>
      <c r="I762" s="521"/>
      <c r="J762" s="527"/>
      <c r="K762" s="528"/>
      <c r="L762" s="528"/>
      <c r="M762" s="529"/>
      <c r="N762" s="532"/>
      <c r="O762" s="532"/>
      <c r="P762" s="535"/>
      <c r="Q762" s="535"/>
      <c r="R762" s="538"/>
      <c r="S762" s="532"/>
      <c r="T762" s="535"/>
      <c r="U762" s="535"/>
      <c r="V762" s="543"/>
      <c r="W762" s="544"/>
      <c r="X762" s="544"/>
      <c r="Y762" s="544"/>
      <c r="Z762" s="544"/>
      <c r="AA762" s="549"/>
      <c r="AB762" s="549"/>
      <c r="AC762" s="550"/>
      <c r="AU762" s="551"/>
      <c r="AV762" s="551"/>
    </row>
    <row r="763" spans="3:48" ht="19.5" thickTop="1">
      <c r="AF763" s="230"/>
    </row>
  </sheetData>
  <sheetProtection algorithmName="SHA-512" hashValue="30mwcaZB8VJEpJAHgQj7ZCh2LM9REqaiNF7VSazlE7M/o3D5qk9f9hVwimMWBpWO89Mds7sS1TqGo4fyFEJJKQ==" saltValue="FGtyZBVdG1wgdcPBOdzACA==" spinCount="100000" sheet="1" formatCells="0"/>
  <mergeCells count="1705">
    <mergeCell ref="V759:Z762"/>
    <mergeCell ref="AA759:AC762"/>
    <mergeCell ref="AU759:AU762"/>
    <mergeCell ref="AV759:AV762"/>
    <mergeCell ref="C759:I762"/>
    <mergeCell ref="J759:M762"/>
    <mergeCell ref="N759:O762"/>
    <mergeCell ref="P759:Q762"/>
    <mergeCell ref="R759:S762"/>
    <mergeCell ref="T759:U762"/>
    <mergeCell ref="L755:Q758"/>
    <mergeCell ref="R755:T758"/>
    <mergeCell ref="U755:W758"/>
    <mergeCell ref="X755:AC758"/>
    <mergeCell ref="AU755:AU758"/>
    <mergeCell ref="AV755:AV758"/>
    <mergeCell ref="C755:C758"/>
    <mergeCell ref="D755:D758"/>
    <mergeCell ref="E755:E758"/>
    <mergeCell ref="F755:F758"/>
    <mergeCell ref="G755:H758"/>
    <mergeCell ref="I755:K758"/>
    <mergeCell ref="L751:Q754"/>
    <mergeCell ref="R751:T754"/>
    <mergeCell ref="U751:W754"/>
    <mergeCell ref="X751:AC754"/>
    <mergeCell ref="AU751:AU754"/>
    <mergeCell ref="AV751:AV754"/>
    <mergeCell ref="C751:C754"/>
    <mergeCell ref="D751:D754"/>
    <mergeCell ref="E751:E754"/>
    <mergeCell ref="F751:F754"/>
    <mergeCell ref="G751:H754"/>
    <mergeCell ref="I751:K754"/>
    <mergeCell ref="L747:Q750"/>
    <mergeCell ref="R747:T750"/>
    <mergeCell ref="U747:W750"/>
    <mergeCell ref="X747:AC750"/>
    <mergeCell ref="AU747:AU750"/>
    <mergeCell ref="AV747:AV750"/>
    <mergeCell ref="C747:C750"/>
    <mergeCell ref="D747:D750"/>
    <mergeCell ref="E747:E750"/>
    <mergeCell ref="F747:F750"/>
    <mergeCell ref="G747:H750"/>
    <mergeCell ref="I747:K750"/>
    <mergeCell ref="L743:Q746"/>
    <mergeCell ref="R743:T746"/>
    <mergeCell ref="U743:W746"/>
    <mergeCell ref="X743:AC746"/>
    <mergeCell ref="AU743:AU746"/>
    <mergeCell ref="AV743:AV746"/>
    <mergeCell ref="C743:C746"/>
    <mergeCell ref="D743:D746"/>
    <mergeCell ref="E743:E746"/>
    <mergeCell ref="F743:F746"/>
    <mergeCell ref="G743:H746"/>
    <mergeCell ref="I743:K746"/>
    <mergeCell ref="L739:Q742"/>
    <mergeCell ref="R739:T742"/>
    <mergeCell ref="U739:W742"/>
    <mergeCell ref="X739:AC742"/>
    <mergeCell ref="AU739:AU742"/>
    <mergeCell ref="AV739:AV742"/>
    <mergeCell ref="C739:C742"/>
    <mergeCell ref="D739:D742"/>
    <mergeCell ref="E739:E742"/>
    <mergeCell ref="F739:F742"/>
    <mergeCell ref="G739:H742"/>
    <mergeCell ref="I739:K742"/>
    <mergeCell ref="L735:Q738"/>
    <mergeCell ref="R735:T738"/>
    <mergeCell ref="U735:W738"/>
    <mergeCell ref="X735:AC738"/>
    <mergeCell ref="AU735:AU738"/>
    <mergeCell ref="AV735:AV738"/>
    <mergeCell ref="C735:C738"/>
    <mergeCell ref="D735:D738"/>
    <mergeCell ref="E735:E738"/>
    <mergeCell ref="F735:F738"/>
    <mergeCell ref="G735:H738"/>
    <mergeCell ref="I735:K738"/>
    <mergeCell ref="L731:Q734"/>
    <mergeCell ref="R731:T734"/>
    <mergeCell ref="U731:W734"/>
    <mergeCell ref="X731:AC734"/>
    <mergeCell ref="AU731:AU734"/>
    <mergeCell ref="AV731:AV734"/>
    <mergeCell ref="C731:C734"/>
    <mergeCell ref="D731:D734"/>
    <mergeCell ref="E731:E734"/>
    <mergeCell ref="F731:F734"/>
    <mergeCell ref="G731:H734"/>
    <mergeCell ref="I731:K734"/>
    <mergeCell ref="L727:Q730"/>
    <mergeCell ref="R727:T730"/>
    <mergeCell ref="U727:W730"/>
    <mergeCell ref="X727:AC730"/>
    <mergeCell ref="AU727:AU730"/>
    <mergeCell ref="AV727:AV730"/>
    <mergeCell ref="C727:C730"/>
    <mergeCell ref="D727:D730"/>
    <mergeCell ref="E727:E730"/>
    <mergeCell ref="F727:F730"/>
    <mergeCell ref="G727:H730"/>
    <mergeCell ref="I727:K730"/>
    <mergeCell ref="L723:Q726"/>
    <mergeCell ref="R723:T726"/>
    <mergeCell ref="U723:W726"/>
    <mergeCell ref="X723:AC726"/>
    <mergeCell ref="AU723:AU726"/>
    <mergeCell ref="AV723:AV726"/>
    <mergeCell ref="C723:C726"/>
    <mergeCell ref="D723:D726"/>
    <mergeCell ref="E723:E726"/>
    <mergeCell ref="F723:F726"/>
    <mergeCell ref="G723:H726"/>
    <mergeCell ref="I723:K726"/>
    <mergeCell ref="L719:Q722"/>
    <mergeCell ref="R719:T722"/>
    <mergeCell ref="U719:W722"/>
    <mergeCell ref="X719:AC722"/>
    <mergeCell ref="AU719:AU722"/>
    <mergeCell ref="AV719:AV722"/>
    <mergeCell ref="C719:C722"/>
    <mergeCell ref="D719:D722"/>
    <mergeCell ref="E719:E722"/>
    <mergeCell ref="F719:F722"/>
    <mergeCell ref="G719:H722"/>
    <mergeCell ref="I719:K722"/>
    <mergeCell ref="L715:Q718"/>
    <mergeCell ref="R715:T718"/>
    <mergeCell ref="U715:W718"/>
    <mergeCell ref="X715:AC718"/>
    <mergeCell ref="AU715:AU718"/>
    <mergeCell ref="AV715:AV718"/>
    <mergeCell ref="C715:C718"/>
    <mergeCell ref="D715:D718"/>
    <mergeCell ref="E715:E718"/>
    <mergeCell ref="F715:F718"/>
    <mergeCell ref="G715:H718"/>
    <mergeCell ref="I715:K718"/>
    <mergeCell ref="L711:Q714"/>
    <mergeCell ref="R711:T714"/>
    <mergeCell ref="U711:W714"/>
    <mergeCell ref="X711:AC714"/>
    <mergeCell ref="AU711:AU714"/>
    <mergeCell ref="AV711:AV714"/>
    <mergeCell ref="C711:C714"/>
    <mergeCell ref="D711:D714"/>
    <mergeCell ref="E711:E714"/>
    <mergeCell ref="F711:F714"/>
    <mergeCell ref="G711:H714"/>
    <mergeCell ref="I711:K714"/>
    <mergeCell ref="L707:Q710"/>
    <mergeCell ref="R707:T710"/>
    <mergeCell ref="U707:W710"/>
    <mergeCell ref="X707:AC710"/>
    <mergeCell ref="AU707:AU710"/>
    <mergeCell ref="AV707:AV710"/>
    <mergeCell ref="C707:C710"/>
    <mergeCell ref="D707:D710"/>
    <mergeCell ref="E707:E710"/>
    <mergeCell ref="F707:F710"/>
    <mergeCell ref="G707:H710"/>
    <mergeCell ref="I707:K710"/>
    <mergeCell ref="L703:Q706"/>
    <mergeCell ref="R703:T706"/>
    <mergeCell ref="U703:W706"/>
    <mergeCell ref="X703:AC706"/>
    <mergeCell ref="AU703:AU706"/>
    <mergeCell ref="AV703:AV706"/>
    <mergeCell ref="C703:C706"/>
    <mergeCell ref="D703:D706"/>
    <mergeCell ref="E703:E706"/>
    <mergeCell ref="F703:F706"/>
    <mergeCell ref="G703:H706"/>
    <mergeCell ref="I703:K706"/>
    <mergeCell ref="L699:Q702"/>
    <mergeCell ref="R699:T702"/>
    <mergeCell ref="U699:W702"/>
    <mergeCell ref="X699:AC702"/>
    <mergeCell ref="AU699:AU702"/>
    <mergeCell ref="AV699:AV702"/>
    <mergeCell ref="C699:C702"/>
    <mergeCell ref="D699:D702"/>
    <mergeCell ref="E699:E702"/>
    <mergeCell ref="F699:F702"/>
    <mergeCell ref="G699:H702"/>
    <mergeCell ref="I699:K702"/>
    <mergeCell ref="L695:Q698"/>
    <mergeCell ref="R695:T698"/>
    <mergeCell ref="U695:W698"/>
    <mergeCell ref="X695:AC698"/>
    <mergeCell ref="AU695:AU698"/>
    <mergeCell ref="AV695:AV698"/>
    <mergeCell ref="C695:C698"/>
    <mergeCell ref="D695:D698"/>
    <mergeCell ref="E695:E698"/>
    <mergeCell ref="F695:F698"/>
    <mergeCell ref="G695:H698"/>
    <mergeCell ref="I695:K698"/>
    <mergeCell ref="L691:Q694"/>
    <mergeCell ref="R691:T694"/>
    <mergeCell ref="U691:W694"/>
    <mergeCell ref="X691:AC694"/>
    <mergeCell ref="AU691:AU694"/>
    <mergeCell ref="AV691:AV694"/>
    <mergeCell ref="C691:C694"/>
    <mergeCell ref="D691:D694"/>
    <mergeCell ref="E691:E694"/>
    <mergeCell ref="F691:F694"/>
    <mergeCell ref="G691:H694"/>
    <mergeCell ref="I691:K694"/>
    <mergeCell ref="L687:Q690"/>
    <mergeCell ref="R687:T690"/>
    <mergeCell ref="U687:W690"/>
    <mergeCell ref="X687:AC690"/>
    <mergeCell ref="AU687:AU690"/>
    <mergeCell ref="AV687:AV690"/>
    <mergeCell ref="C687:C690"/>
    <mergeCell ref="D687:D690"/>
    <mergeCell ref="E687:E690"/>
    <mergeCell ref="F687:F690"/>
    <mergeCell ref="G687:H690"/>
    <mergeCell ref="I687:K690"/>
    <mergeCell ref="L683:Q686"/>
    <mergeCell ref="R683:T686"/>
    <mergeCell ref="U683:W686"/>
    <mergeCell ref="X683:AC686"/>
    <mergeCell ref="AU683:AU686"/>
    <mergeCell ref="AV683:AV686"/>
    <mergeCell ref="C683:C686"/>
    <mergeCell ref="D683:D686"/>
    <mergeCell ref="E683:E686"/>
    <mergeCell ref="F683:F686"/>
    <mergeCell ref="G683:H686"/>
    <mergeCell ref="I683:K686"/>
    <mergeCell ref="L679:Q682"/>
    <mergeCell ref="R679:T682"/>
    <mergeCell ref="U679:W682"/>
    <mergeCell ref="X679:AC682"/>
    <mergeCell ref="AU679:AU682"/>
    <mergeCell ref="AV679:AV682"/>
    <mergeCell ref="C679:C682"/>
    <mergeCell ref="D679:D682"/>
    <mergeCell ref="E679:E682"/>
    <mergeCell ref="F679:F682"/>
    <mergeCell ref="G679:H682"/>
    <mergeCell ref="I679:K682"/>
    <mergeCell ref="L675:Q678"/>
    <mergeCell ref="R675:T678"/>
    <mergeCell ref="U675:W678"/>
    <mergeCell ref="X675:AC678"/>
    <mergeCell ref="AU675:AU678"/>
    <mergeCell ref="AV675:AV678"/>
    <mergeCell ref="C675:C678"/>
    <mergeCell ref="D675:D678"/>
    <mergeCell ref="E675:E678"/>
    <mergeCell ref="F675:F678"/>
    <mergeCell ref="G675:H678"/>
    <mergeCell ref="I675:K678"/>
    <mergeCell ref="L671:Q674"/>
    <mergeCell ref="R671:T674"/>
    <mergeCell ref="U671:W674"/>
    <mergeCell ref="X671:AC674"/>
    <mergeCell ref="AU671:AU674"/>
    <mergeCell ref="AV671:AV674"/>
    <mergeCell ref="C671:C674"/>
    <mergeCell ref="D671:D674"/>
    <mergeCell ref="E671:E674"/>
    <mergeCell ref="F671:F674"/>
    <mergeCell ref="G671:H674"/>
    <mergeCell ref="I671:K674"/>
    <mergeCell ref="L667:Q670"/>
    <mergeCell ref="R667:T670"/>
    <mergeCell ref="U667:W670"/>
    <mergeCell ref="X667:AC670"/>
    <mergeCell ref="AU667:AU670"/>
    <mergeCell ref="AV667:AV670"/>
    <mergeCell ref="C667:C670"/>
    <mergeCell ref="D667:D670"/>
    <mergeCell ref="E667:E670"/>
    <mergeCell ref="F667:F670"/>
    <mergeCell ref="G667:H670"/>
    <mergeCell ref="I667:K670"/>
    <mergeCell ref="L663:Q666"/>
    <mergeCell ref="R663:T666"/>
    <mergeCell ref="U663:W666"/>
    <mergeCell ref="X663:AC666"/>
    <mergeCell ref="AU663:AU666"/>
    <mergeCell ref="AV663:AV666"/>
    <mergeCell ref="C663:C666"/>
    <mergeCell ref="D663:D666"/>
    <mergeCell ref="E663:E666"/>
    <mergeCell ref="F663:F666"/>
    <mergeCell ref="G663:H666"/>
    <mergeCell ref="I663:K666"/>
    <mergeCell ref="L659:Q662"/>
    <mergeCell ref="R659:T662"/>
    <mergeCell ref="U659:W662"/>
    <mergeCell ref="X659:AC662"/>
    <mergeCell ref="AU659:AU662"/>
    <mergeCell ref="AV659:AV662"/>
    <mergeCell ref="C659:C662"/>
    <mergeCell ref="D659:D662"/>
    <mergeCell ref="E659:E662"/>
    <mergeCell ref="F659:F662"/>
    <mergeCell ref="G659:H662"/>
    <mergeCell ref="I659:K662"/>
    <mergeCell ref="L655:Q658"/>
    <mergeCell ref="R655:T658"/>
    <mergeCell ref="U655:W658"/>
    <mergeCell ref="X655:AC658"/>
    <mergeCell ref="AU655:AU658"/>
    <mergeCell ref="AV655:AV658"/>
    <mergeCell ref="C655:C658"/>
    <mergeCell ref="D655:D658"/>
    <mergeCell ref="E655:E658"/>
    <mergeCell ref="F655:F658"/>
    <mergeCell ref="G655:H658"/>
    <mergeCell ref="I655:K658"/>
    <mergeCell ref="L651:Q654"/>
    <mergeCell ref="R651:T654"/>
    <mergeCell ref="U651:W654"/>
    <mergeCell ref="X651:AC654"/>
    <mergeCell ref="AU651:AU654"/>
    <mergeCell ref="AV651:AV654"/>
    <mergeCell ref="C651:C654"/>
    <mergeCell ref="D651:D654"/>
    <mergeCell ref="E651:E654"/>
    <mergeCell ref="F651:F654"/>
    <mergeCell ref="G651:H654"/>
    <mergeCell ref="I651:K654"/>
    <mergeCell ref="L647:Q650"/>
    <mergeCell ref="R647:T650"/>
    <mergeCell ref="U647:W650"/>
    <mergeCell ref="X647:AC650"/>
    <mergeCell ref="AU647:AU650"/>
    <mergeCell ref="AV647:AV650"/>
    <mergeCell ref="C647:C650"/>
    <mergeCell ref="D647:D650"/>
    <mergeCell ref="E647:E650"/>
    <mergeCell ref="F647:F650"/>
    <mergeCell ref="G647:H650"/>
    <mergeCell ref="I647:K650"/>
    <mergeCell ref="L643:Q646"/>
    <mergeCell ref="R643:T646"/>
    <mergeCell ref="U643:W646"/>
    <mergeCell ref="X643:AC646"/>
    <mergeCell ref="AU643:AU646"/>
    <mergeCell ref="AV643:AV646"/>
    <mergeCell ref="C643:C646"/>
    <mergeCell ref="D643:D646"/>
    <mergeCell ref="E643:E646"/>
    <mergeCell ref="F643:F646"/>
    <mergeCell ref="G643:H646"/>
    <mergeCell ref="I643:K646"/>
    <mergeCell ref="L639:Q642"/>
    <mergeCell ref="R639:T642"/>
    <mergeCell ref="U639:W642"/>
    <mergeCell ref="X639:AC642"/>
    <mergeCell ref="AU639:AU642"/>
    <mergeCell ref="AV639:AV642"/>
    <mergeCell ref="C639:C642"/>
    <mergeCell ref="D639:D642"/>
    <mergeCell ref="E639:E642"/>
    <mergeCell ref="F639:F642"/>
    <mergeCell ref="G639:H642"/>
    <mergeCell ref="I639:K642"/>
    <mergeCell ref="L635:Q638"/>
    <mergeCell ref="R635:T638"/>
    <mergeCell ref="U635:W638"/>
    <mergeCell ref="X635:AC638"/>
    <mergeCell ref="AU635:AU638"/>
    <mergeCell ref="AV635:AV638"/>
    <mergeCell ref="C635:C638"/>
    <mergeCell ref="D635:D638"/>
    <mergeCell ref="E635:E638"/>
    <mergeCell ref="F635:F638"/>
    <mergeCell ref="G635:H638"/>
    <mergeCell ref="I635:K638"/>
    <mergeCell ref="L631:Q634"/>
    <mergeCell ref="R631:T634"/>
    <mergeCell ref="U631:W634"/>
    <mergeCell ref="X631:AC634"/>
    <mergeCell ref="AU631:AU634"/>
    <mergeCell ref="AV631:AV634"/>
    <mergeCell ref="C631:C634"/>
    <mergeCell ref="D631:D634"/>
    <mergeCell ref="E631:E634"/>
    <mergeCell ref="F631:F634"/>
    <mergeCell ref="G631:H634"/>
    <mergeCell ref="I631:K634"/>
    <mergeCell ref="L627:Q630"/>
    <mergeCell ref="R627:T630"/>
    <mergeCell ref="U627:W630"/>
    <mergeCell ref="X627:AC630"/>
    <mergeCell ref="AU627:AU630"/>
    <mergeCell ref="AV627:AV630"/>
    <mergeCell ref="C627:C630"/>
    <mergeCell ref="D627:D630"/>
    <mergeCell ref="E627:E630"/>
    <mergeCell ref="F627:F630"/>
    <mergeCell ref="G627:H630"/>
    <mergeCell ref="I627:K630"/>
    <mergeCell ref="L623:Q626"/>
    <mergeCell ref="R623:T626"/>
    <mergeCell ref="U623:W626"/>
    <mergeCell ref="X623:AC626"/>
    <mergeCell ref="AU623:AU626"/>
    <mergeCell ref="AV623:AV626"/>
    <mergeCell ref="C623:C626"/>
    <mergeCell ref="D623:D626"/>
    <mergeCell ref="E623:E626"/>
    <mergeCell ref="F623:F626"/>
    <mergeCell ref="G623:H626"/>
    <mergeCell ref="I623:K626"/>
    <mergeCell ref="L619:Q622"/>
    <mergeCell ref="R619:T622"/>
    <mergeCell ref="U619:W622"/>
    <mergeCell ref="X619:AC622"/>
    <mergeCell ref="AU619:AU622"/>
    <mergeCell ref="AV619:AV622"/>
    <mergeCell ref="C619:C622"/>
    <mergeCell ref="D619:D622"/>
    <mergeCell ref="E619:E622"/>
    <mergeCell ref="F619:F622"/>
    <mergeCell ref="G619:H622"/>
    <mergeCell ref="I619:K622"/>
    <mergeCell ref="L615:Q618"/>
    <mergeCell ref="R615:T618"/>
    <mergeCell ref="U615:W618"/>
    <mergeCell ref="X615:AC618"/>
    <mergeCell ref="AU615:AU618"/>
    <mergeCell ref="AV615:AV618"/>
    <mergeCell ref="C615:C618"/>
    <mergeCell ref="D615:D618"/>
    <mergeCell ref="E615:E618"/>
    <mergeCell ref="F615:F618"/>
    <mergeCell ref="G615:H618"/>
    <mergeCell ref="I615:K618"/>
    <mergeCell ref="L611:Q614"/>
    <mergeCell ref="R611:T614"/>
    <mergeCell ref="U611:W614"/>
    <mergeCell ref="X611:AC614"/>
    <mergeCell ref="AU611:AU614"/>
    <mergeCell ref="AV611:AV614"/>
    <mergeCell ref="C611:C614"/>
    <mergeCell ref="D611:D614"/>
    <mergeCell ref="E611:E614"/>
    <mergeCell ref="F611:F614"/>
    <mergeCell ref="G611:H614"/>
    <mergeCell ref="I611:K614"/>
    <mergeCell ref="L607:Q610"/>
    <mergeCell ref="R607:T610"/>
    <mergeCell ref="U607:W610"/>
    <mergeCell ref="X607:AC610"/>
    <mergeCell ref="AU607:AU610"/>
    <mergeCell ref="AV607:AV610"/>
    <mergeCell ref="C607:C610"/>
    <mergeCell ref="D607:D610"/>
    <mergeCell ref="E607:E610"/>
    <mergeCell ref="F607:F610"/>
    <mergeCell ref="G607:H610"/>
    <mergeCell ref="I607:K610"/>
    <mergeCell ref="L603:Q606"/>
    <mergeCell ref="R603:T606"/>
    <mergeCell ref="U603:W606"/>
    <mergeCell ref="X603:AC606"/>
    <mergeCell ref="AU603:AU606"/>
    <mergeCell ref="AV603:AV606"/>
    <mergeCell ref="C603:C606"/>
    <mergeCell ref="D603:D606"/>
    <mergeCell ref="E603:E606"/>
    <mergeCell ref="F603:F606"/>
    <mergeCell ref="G603:H606"/>
    <mergeCell ref="I603:K606"/>
    <mergeCell ref="L599:Q602"/>
    <mergeCell ref="R599:T602"/>
    <mergeCell ref="U599:W602"/>
    <mergeCell ref="X599:AC602"/>
    <mergeCell ref="AU599:AU602"/>
    <mergeCell ref="AV599:AV602"/>
    <mergeCell ref="C599:C602"/>
    <mergeCell ref="D599:D602"/>
    <mergeCell ref="E599:E602"/>
    <mergeCell ref="F599:F602"/>
    <mergeCell ref="G599:H602"/>
    <mergeCell ref="I599:K602"/>
    <mergeCell ref="L595:Q598"/>
    <mergeCell ref="R595:T598"/>
    <mergeCell ref="U595:W598"/>
    <mergeCell ref="X595:AC598"/>
    <mergeCell ref="AU595:AU598"/>
    <mergeCell ref="AV595:AV598"/>
    <mergeCell ref="C595:C598"/>
    <mergeCell ref="D595:D598"/>
    <mergeCell ref="E595:E598"/>
    <mergeCell ref="F595:F598"/>
    <mergeCell ref="G595:H598"/>
    <mergeCell ref="I595:K598"/>
    <mergeCell ref="L591:Q594"/>
    <mergeCell ref="R591:T594"/>
    <mergeCell ref="U591:W594"/>
    <mergeCell ref="X591:AC594"/>
    <mergeCell ref="AU591:AU594"/>
    <mergeCell ref="AV591:AV594"/>
    <mergeCell ref="C591:C594"/>
    <mergeCell ref="D591:D594"/>
    <mergeCell ref="E591:E594"/>
    <mergeCell ref="F591:F594"/>
    <mergeCell ref="G591:H594"/>
    <mergeCell ref="I591:K594"/>
    <mergeCell ref="L587:Q590"/>
    <mergeCell ref="R587:T590"/>
    <mergeCell ref="U587:W590"/>
    <mergeCell ref="X587:AC590"/>
    <mergeCell ref="AU587:AU590"/>
    <mergeCell ref="AV587:AV590"/>
    <mergeCell ref="C587:C590"/>
    <mergeCell ref="D587:D590"/>
    <mergeCell ref="E587:E590"/>
    <mergeCell ref="F587:F590"/>
    <mergeCell ref="G587:H590"/>
    <mergeCell ref="I587:K590"/>
    <mergeCell ref="L583:Q586"/>
    <mergeCell ref="R583:T586"/>
    <mergeCell ref="U583:W586"/>
    <mergeCell ref="X583:AC586"/>
    <mergeCell ref="AU583:AU586"/>
    <mergeCell ref="AV583:AV586"/>
    <mergeCell ref="C583:C586"/>
    <mergeCell ref="D583:D586"/>
    <mergeCell ref="E583:E586"/>
    <mergeCell ref="F583:F586"/>
    <mergeCell ref="G583:H586"/>
    <mergeCell ref="I583:K586"/>
    <mergeCell ref="L579:Q582"/>
    <mergeCell ref="R579:T582"/>
    <mergeCell ref="U579:W582"/>
    <mergeCell ref="X579:AC582"/>
    <mergeCell ref="AU579:AU582"/>
    <mergeCell ref="AV579:AV582"/>
    <mergeCell ref="C579:C582"/>
    <mergeCell ref="D579:D582"/>
    <mergeCell ref="E579:E582"/>
    <mergeCell ref="F579:F582"/>
    <mergeCell ref="G579:H582"/>
    <mergeCell ref="I579:K582"/>
    <mergeCell ref="L575:Q578"/>
    <mergeCell ref="R575:T578"/>
    <mergeCell ref="U575:W578"/>
    <mergeCell ref="X575:AC578"/>
    <mergeCell ref="AU575:AU578"/>
    <mergeCell ref="AV575:AV578"/>
    <mergeCell ref="C575:C578"/>
    <mergeCell ref="D575:D578"/>
    <mergeCell ref="E575:E578"/>
    <mergeCell ref="F575:F578"/>
    <mergeCell ref="G575:H578"/>
    <mergeCell ref="I575:K578"/>
    <mergeCell ref="L571:Q574"/>
    <mergeCell ref="R571:T574"/>
    <mergeCell ref="U571:W574"/>
    <mergeCell ref="X571:AC574"/>
    <mergeCell ref="AU571:AU574"/>
    <mergeCell ref="AV571:AV574"/>
    <mergeCell ref="C571:C574"/>
    <mergeCell ref="D571:D574"/>
    <mergeCell ref="E571:E574"/>
    <mergeCell ref="F571:F574"/>
    <mergeCell ref="G571:H574"/>
    <mergeCell ref="I571:K574"/>
    <mergeCell ref="L567:Q570"/>
    <mergeCell ref="R567:T570"/>
    <mergeCell ref="U567:W570"/>
    <mergeCell ref="X567:AC570"/>
    <mergeCell ref="AU567:AU570"/>
    <mergeCell ref="AV567:AV570"/>
    <mergeCell ref="C567:C570"/>
    <mergeCell ref="D567:D570"/>
    <mergeCell ref="E567:E570"/>
    <mergeCell ref="F567:F570"/>
    <mergeCell ref="G567:H570"/>
    <mergeCell ref="I567:K570"/>
    <mergeCell ref="L563:Q566"/>
    <mergeCell ref="R563:T566"/>
    <mergeCell ref="U563:W566"/>
    <mergeCell ref="X563:AC566"/>
    <mergeCell ref="AU563:AU566"/>
    <mergeCell ref="AV563:AV566"/>
    <mergeCell ref="C563:C566"/>
    <mergeCell ref="D563:D566"/>
    <mergeCell ref="E563:E566"/>
    <mergeCell ref="F563:F566"/>
    <mergeCell ref="G563:H566"/>
    <mergeCell ref="I563:K566"/>
    <mergeCell ref="L559:Q562"/>
    <mergeCell ref="R559:T562"/>
    <mergeCell ref="U559:W562"/>
    <mergeCell ref="X559:AC562"/>
    <mergeCell ref="AU559:AU562"/>
    <mergeCell ref="AV559:AV562"/>
    <mergeCell ref="C559:C562"/>
    <mergeCell ref="D559:D562"/>
    <mergeCell ref="E559:E562"/>
    <mergeCell ref="F559:F562"/>
    <mergeCell ref="G559:H562"/>
    <mergeCell ref="I559:K562"/>
    <mergeCell ref="L555:Q558"/>
    <mergeCell ref="R555:T558"/>
    <mergeCell ref="U555:W558"/>
    <mergeCell ref="X555:AC558"/>
    <mergeCell ref="AU555:AU558"/>
    <mergeCell ref="AV555:AV558"/>
    <mergeCell ref="C555:C558"/>
    <mergeCell ref="D555:D558"/>
    <mergeCell ref="E555:E558"/>
    <mergeCell ref="F555:F558"/>
    <mergeCell ref="G555:H558"/>
    <mergeCell ref="I555:K558"/>
    <mergeCell ref="L551:Q554"/>
    <mergeCell ref="R551:T554"/>
    <mergeCell ref="U551:W554"/>
    <mergeCell ref="X551:AC554"/>
    <mergeCell ref="AU551:AU554"/>
    <mergeCell ref="AV551:AV554"/>
    <mergeCell ref="C551:C554"/>
    <mergeCell ref="D551:D554"/>
    <mergeCell ref="E551:E554"/>
    <mergeCell ref="F551:F554"/>
    <mergeCell ref="G551:H554"/>
    <mergeCell ref="I551:K554"/>
    <mergeCell ref="L547:Q550"/>
    <mergeCell ref="R547:T550"/>
    <mergeCell ref="U547:W550"/>
    <mergeCell ref="X547:AC550"/>
    <mergeCell ref="AU547:AU550"/>
    <mergeCell ref="AV547:AV550"/>
    <mergeCell ref="C547:C550"/>
    <mergeCell ref="D547:D550"/>
    <mergeCell ref="E547:E550"/>
    <mergeCell ref="F547:F550"/>
    <mergeCell ref="G547:H550"/>
    <mergeCell ref="I547:K550"/>
    <mergeCell ref="L543:Q546"/>
    <mergeCell ref="R543:T546"/>
    <mergeCell ref="U543:W546"/>
    <mergeCell ref="X543:AC546"/>
    <mergeCell ref="AU543:AU546"/>
    <mergeCell ref="AV543:AV546"/>
    <mergeCell ref="C543:C546"/>
    <mergeCell ref="D543:D546"/>
    <mergeCell ref="E543:E546"/>
    <mergeCell ref="F543:F546"/>
    <mergeCell ref="G543:H546"/>
    <mergeCell ref="I543:K546"/>
    <mergeCell ref="L539:Q542"/>
    <mergeCell ref="R539:T542"/>
    <mergeCell ref="U539:W542"/>
    <mergeCell ref="X539:AC542"/>
    <mergeCell ref="AU539:AU542"/>
    <mergeCell ref="AV539:AV542"/>
    <mergeCell ref="C539:C542"/>
    <mergeCell ref="D539:D542"/>
    <mergeCell ref="E539:E542"/>
    <mergeCell ref="F539:F542"/>
    <mergeCell ref="G539:H542"/>
    <mergeCell ref="I539:K542"/>
    <mergeCell ref="L535:Q538"/>
    <mergeCell ref="R535:T538"/>
    <mergeCell ref="U535:W538"/>
    <mergeCell ref="X535:AC538"/>
    <mergeCell ref="AU535:AU538"/>
    <mergeCell ref="AV535:AV538"/>
    <mergeCell ref="C535:C538"/>
    <mergeCell ref="D535:D538"/>
    <mergeCell ref="E535:E538"/>
    <mergeCell ref="F535:F538"/>
    <mergeCell ref="G535:H538"/>
    <mergeCell ref="I535:K538"/>
    <mergeCell ref="L531:Q534"/>
    <mergeCell ref="R531:T534"/>
    <mergeCell ref="U531:W534"/>
    <mergeCell ref="X531:AC534"/>
    <mergeCell ref="AU531:AU534"/>
    <mergeCell ref="AV531:AV534"/>
    <mergeCell ref="C531:C534"/>
    <mergeCell ref="D531:D534"/>
    <mergeCell ref="E531:E534"/>
    <mergeCell ref="F531:F534"/>
    <mergeCell ref="G531:H534"/>
    <mergeCell ref="I531:K534"/>
    <mergeCell ref="L527:Q530"/>
    <mergeCell ref="R527:T530"/>
    <mergeCell ref="U527:W530"/>
    <mergeCell ref="X527:AC530"/>
    <mergeCell ref="AU527:AU530"/>
    <mergeCell ref="AV527:AV530"/>
    <mergeCell ref="C527:C530"/>
    <mergeCell ref="D527:D530"/>
    <mergeCell ref="E527:E530"/>
    <mergeCell ref="F527:F530"/>
    <mergeCell ref="G527:H530"/>
    <mergeCell ref="I527:K530"/>
    <mergeCell ref="L523:Q526"/>
    <mergeCell ref="R523:T526"/>
    <mergeCell ref="U523:W526"/>
    <mergeCell ref="X523:AC526"/>
    <mergeCell ref="AU523:AU526"/>
    <mergeCell ref="AV523:AV526"/>
    <mergeCell ref="C523:C526"/>
    <mergeCell ref="D523:D526"/>
    <mergeCell ref="E523:E526"/>
    <mergeCell ref="F523:F526"/>
    <mergeCell ref="G523:H526"/>
    <mergeCell ref="I523:K526"/>
    <mergeCell ref="L519:Q522"/>
    <mergeCell ref="R519:T522"/>
    <mergeCell ref="U519:W522"/>
    <mergeCell ref="X519:AC522"/>
    <mergeCell ref="AU519:AU522"/>
    <mergeCell ref="AV519:AV522"/>
    <mergeCell ref="C519:C522"/>
    <mergeCell ref="D519:D522"/>
    <mergeCell ref="E519:E522"/>
    <mergeCell ref="F519:F522"/>
    <mergeCell ref="G519:H522"/>
    <mergeCell ref="I519:K522"/>
    <mergeCell ref="L515:Q518"/>
    <mergeCell ref="R515:T518"/>
    <mergeCell ref="U515:W518"/>
    <mergeCell ref="X515:AC518"/>
    <mergeCell ref="AU515:AU518"/>
    <mergeCell ref="AV515:AV518"/>
    <mergeCell ref="C515:C518"/>
    <mergeCell ref="D515:D518"/>
    <mergeCell ref="E515:E518"/>
    <mergeCell ref="F515:F518"/>
    <mergeCell ref="G515:H518"/>
    <mergeCell ref="I515:K518"/>
    <mergeCell ref="L511:Q514"/>
    <mergeCell ref="R511:T514"/>
    <mergeCell ref="U511:W514"/>
    <mergeCell ref="X511:AC514"/>
    <mergeCell ref="AU511:AU514"/>
    <mergeCell ref="AV511:AV514"/>
    <mergeCell ref="C511:C514"/>
    <mergeCell ref="D511:D514"/>
    <mergeCell ref="E511:E514"/>
    <mergeCell ref="F511:F514"/>
    <mergeCell ref="G511:H514"/>
    <mergeCell ref="I511:K514"/>
    <mergeCell ref="L507:Q510"/>
    <mergeCell ref="R507:T510"/>
    <mergeCell ref="U507:W510"/>
    <mergeCell ref="X507:AC510"/>
    <mergeCell ref="AU507:AU510"/>
    <mergeCell ref="AV507:AV510"/>
    <mergeCell ref="C507:C510"/>
    <mergeCell ref="D507:D510"/>
    <mergeCell ref="E507:E510"/>
    <mergeCell ref="F507:F510"/>
    <mergeCell ref="G507:H510"/>
    <mergeCell ref="I507:K510"/>
    <mergeCell ref="L503:Q506"/>
    <mergeCell ref="R503:T506"/>
    <mergeCell ref="U503:W506"/>
    <mergeCell ref="X503:AC506"/>
    <mergeCell ref="AU503:AU506"/>
    <mergeCell ref="AV503:AV506"/>
    <mergeCell ref="C503:C506"/>
    <mergeCell ref="D503:D506"/>
    <mergeCell ref="E503:E506"/>
    <mergeCell ref="F503:F506"/>
    <mergeCell ref="G503:H506"/>
    <mergeCell ref="I503:K506"/>
    <mergeCell ref="L499:Q502"/>
    <mergeCell ref="R499:T502"/>
    <mergeCell ref="U499:W502"/>
    <mergeCell ref="X499:AC502"/>
    <mergeCell ref="AU499:AU502"/>
    <mergeCell ref="AV499:AV502"/>
    <mergeCell ref="C499:C502"/>
    <mergeCell ref="D499:D502"/>
    <mergeCell ref="E499:E502"/>
    <mergeCell ref="F499:F502"/>
    <mergeCell ref="G499:H502"/>
    <mergeCell ref="I499:K502"/>
    <mergeCell ref="L495:Q498"/>
    <mergeCell ref="R495:T498"/>
    <mergeCell ref="U495:W498"/>
    <mergeCell ref="X495:AC498"/>
    <mergeCell ref="AU495:AU498"/>
    <mergeCell ref="AV495:AV498"/>
    <mergeCell ref="C495:C498"/>
    <mergeCell ref="D495:D498"/>
    <mergeCell ref="E495:E498"/>
    <mergeCell ref="F495:F498"/>
    <mergeCell ref="G495:H498"/>
    <mergeCell ref="I495:K498"/>
    <mergeCell ref="L491:Q494"/>
    <mergeCell ref="R491:T494"/>
    <mergeCell ref="U491:W494"/>
    <mergeCell ref="X491:AC494"/>
    <mergeCell ref="AU491:AU494"/>
    <mergeCell ref="AV491:AV494"/>
    <mergeCell ref="C491:C494"/>
    <mergeCell ref="D491:D494"/>
    <mergeCell ref="E491:E494"/>
    <mergeCell ref="F491:F494"/>
    <mergeCell ref="G491:H494"/>
    <mergeCell ref="I491:K494"/>
    <mergeCell ref="L487:Q490"/>
    <mergeCell ref="R487:T490"/>
    <mergeCell ref="U487:W490"/>
    <mergeCell ref="X487:AC490"/>
    <mergeCell ref="AU487:AU490"/>
    <mergeCell ref="AV487:AV490"/>
    <mergeCell ref="C487:C490"/>
    <mergeCell ref="D487:D490"/>
    <mergeCell ref="E487:E490"/>
    <mergeCell ref="F487:F490"/>
    <mergeCell ref="G487:H490"/>
    <mergeCell ref="I487:K490"/>
    <mergeCell ref="L483:Q486"/>
    <mergeCell ref="R483:T486"/>
    <mergeCell ref="U483:W486"/>
    <mergeCell ref="X483:AC486"/>
    <mergeCell ref="AU483:AU486"/>
    <mergeCell ref="AV483:AV486"/>
    <mergeCell ref="C483:C486"/>
    <mergeCell ref="D483:D486"/>
    <mergeCell ref="E483:E486"/>
    <mergeCell ref="F483:F486"/>
    <mergeCell ref="G483:H486"/>
    <mergeCell ref="I483:K486"/>
    <mergeCell ref="L479:Q482"/>
    <mergeCell ref="R479:T482"/>
    <mergeCell ref="U479:W482"/>
    <mergeCell ref="X479:AC482"/>
    <mergeCell ref="AU479:AU482"/>
    <mergeCell ref="AV479:AV482"/>
    <mergeCell ref="C479:C482"/>
    <mergeCell ref="D479:D482"/>
    <mergeCell ref="E479:E482"/>
    <mergeCell ref="F479:F482"/>
    <mergeCell ref="G479:H482"/>
    <mergeCell ref="I479:K482"/>
    <mergeCell ref="L475:Q478"/>
    <mergeCell ref="R475:T478"/>
    <mergeCell ref="U475:W478"/>
    <mergeCell ref="X475:AC478"/>
    <mergeCell ref="AU475:AU478"/>
    <mergeCell ref="AV475:AV478"/>
    <mergeCell ref="C475:C478"/>
    <mergeCell ref="D475:D478"/>
    <mergeCell ref="E475:E478"/>
    <mergeCell ref="F475:F478"/>
    <mergeCell ref="G475:H478"/>
    <mergeCell ref="I475:K478"/>
    <mergeCell ref="L471:Q474"/>
    <mergeCell ref="R471:T474"/>
    <mergeCell ref="U471:W474"/>
    <mergeCell ref="X471:AC474"/>
    <mergeCell ref="AU471:AU474"/>
    <mergeCell ref="AV471:AV474"/>
    <mergeCell ref="C471:C474"/>
    <mergeCell ref="D471:D474"/>
    <mergeCell ref="E471:E474"/>
    <mergeCell ref="F471:F474"/>
    <mergeCell ref="G471:H474"/>
    <mergeCell ref="I471:K474"/>
    <mergeCell ref="L467:Q470"/>
    <mergeCell ref="R467:T470"/>
    <mergeCell ref="U467:W470"/>
    <mergeCell ref="X467:AC470"/>
    <mergeCell ref="AU467:AU470"/>
    <mergeCell ref="AV467:AV470"/>
    <mergeCell ref="C467:C470"/>
    <mergeCell ref="D467:D470"/>
    <mergeCell ref="E467:E470"/>
    <mergeCell ref="F467:F470"/>
    <mergeCell ref="G467:H470"/>
    <mergeCell ref="I467:K470"/>
    <mergeCell ref="L463:Q466"/>
    <mergeCell ref="R463:T466"/>
    <mergeCell ref="U463:W466"/>
    <mergeCell ref="X463:AC466"/>
    <mergeCell ref="AU463:AU466"/>
    <mergeCell ref="AV463:AV466"/>
    <mergeCell ref="C463:C466"/>
    <mergeCell ref="D463:D466"/>
    <mergeCell ref="E463:E466"/>
    <mergeCell ref="F463:F466"/>
    <mergeCell ref="G463:H466"/>
    <mergeCell ref="I463:K466"/>
    <mergeCell ref="L459:Q462"/>
    <mergeCell ref="R459:T462"/>
    <mergeCell ref="U459:W462"/>
    <mergeCell ref="X459:AC462"/>
    <mergeCell ref="AU459:AU462"/>
    <mergeCell ref="AV459:AV462"/>
    <mergeCell ref="C459:C462"/>
    <mergeCell ref="D459:D462"/>
    <mergeCell ref="E459:E462"/>
    <mergeCell ref="F459:F462"/>
    <mergeCell ref="G459:H462"/>
    <mergeCell ref="I459:K462"/>
    <mergeCell ref="L455:Q458"/>
    <mergeCell ref="R455:T458"/>
    <mergeCell ref="U455:W458"/>
    <mergeCell ref="X455:AC458"/>
    <mergeCell ref="AU455:AU458"/>
    <mergeCell ref="AV455:AV458"/>
    <mergeCell ref="C455:C458"/>
    <mergeCell ref="D455:D458"/>
    <mergeCell ref="E455:E458"/>
    <mergeCell ref="F455:F458"/>
    <mergeCell ref="G455:H458"/>
    <mergeCell ref="I455:K458"/>
    <mergeCell ref="L451:Q454"/>
    <mergeCell ref="R451:T454"/>
    <mergeCell ref="U451:W454"/>
    <mergeCell ref="X451:AC454"/>
    <mergeCell ref="AU451:AU454"/>
    <mergeCell ref="AV451:AV454"/>
    <mergeCell ref="C451:C454"/>
    <mergeCell ref="D451:D454"/>
    <mergeCell ref="E451:E454"/>
    <mergeCell ref="F451:F454"/>
    <mergeCell ref="G451:H454"/>
    <mergeCell ref="I451:K454"/>
    <mergeCell ref="L447:Q450"/>
    <mergeCell ref="R447:T450"/>
    <mergeCell ref="U447:W450"/>
    <mergeCell ref="X447:AC450"/>
    <mergeCell ref="AU447:AU450"/>
    <mergeCell ref="AV447:AV450"/>
    <mergeCell ref="C447:C450"/>
    <mergeCell ref="D447:D450"/>
    <mergeCell ref="E447:E450"/>
    <mergeCell ref="F447:F450"/>
    <mergeCell ref="G447:H450"/>
    <mergeCell ref="I447:K450"/>
    <mergeCell ref="L443:Q446"/>
    <mergeCell ref="R443:T446"/>
    <mergeCell ref="U443:W446"/>
    <mergeCell ref="X443:AC446"/>
    <mergeCell ref="AU443:AU446"/>
    <mergeCell ref="AV443:AV446"/>
    <mergeCell ref="C443:C446"/>
    <mergeCell ref="D443:D446"/>
    <mergeCell ref="E443:E446"/>
    <mergeCell ref="F443:F446"/>
    <mergeCell ref="G443:H446"/>
    <mergeCell ref="I443:K446"/>
    <mergeCell ref="L439:Q442"/>
    <mergeCell ref="R439:T442"/>
    <mergeCell ref="U439:W442"/>
    <mergeCell ref="X439:AC442"/>
    <mergeCell ref="AU439:AU442"/>
    <mergeCell ref="AV439:AV442"/>
    <mergeCell ref="C439:C442"/>
    <mergeCell ref="D439:D442"/>
    <mergeCell ref="E439:E442"/>
    <mergeCell ref="F439:F442"/>
    <mergeCell ref="G439:H442"/>
    <mergeCell ref="I439:K442"/>
    <mergeCell ref="L435:Q438"/>
    <mergeCell ref="R435:T438"/>
    <mergeCell ref="U435:W438"/>
    <mergeCell ref="X435:AC438"/>
    <mergeCell ref="AU435:AU438"/>
    <mergeCell ref="AV435:AV438"/>
    <mergeCell ref="C435:C438"/>
    <mergeCell ref="D435:D438"/>
    <mergeCell ref="E435:E438"/>
    <mergeCell ref="F435:F438"/>
    <mergeCell ref="G435:H438"/>
    <mergeCell ref="I435:K438"/>
    <mergeCell ref="L431:Q434"/>
    <mergeCell ref="R431:T434"/>
    <mergeCell ref="U431:W434"/>
    <mergeCell ref="X431:AC434"/>
    <mergeCell ref="AU431:AU434"/>
    <mergeCell ref="AV431:AV434"/>
    <mergeCell ref="C431:C434"/>
    <mergeCell ref="D431:D434"/>
    <mergeCell ref="E431:E434"/>
    <mergeCell ref="F431:F434"/>
    <mergeCell ref="G431:H434"/>
    <mergeCell ref="I431:K434"/>
    <mergeCell ref="L427:Q430"/>
    <mergeCell ref="R427:T430"/>
    <mergeCell ref="U427:W430"/>
    <mergeCell ref="X427:AC430"/>
    <mergeCell ref="AU427:AU430"/>
    <mergeCell ref="AV427:AV430"/>
    <mergeCell ref="C427:C430"/>
    <mergeCell ref="D427:D430"/>
    <mergeCell ref="E427:E430"/>
    <mergeCell ref="F427:F430"/>
    <mergeCell ref="G427:H430"/>
    <mergeCell ref="I427:K430"/>
    <mergeCell ref="L423:Q426"/>
    <mergeCell ref="R423:T426"/>
    <mergeCell ref="U423:W426"/>
    <mergeCell ref="X423:AC426"/>
    <mergeCell ref="AU423:AU426"/>
    <mergeCell ref="AV423:AV426"/>
    <mergeCell ref="C423:C426"/>
    <mergeCell ref="D423:D426"/>
    <mergeCell ref="E423:E426"/>
    <mergeCell ref="F423:F426"/>
    <mergeCell ref="G423:H426"/>
    <mergeCell ref="I423:K426"/>
    <mergeCell ref="L419:Q422"/>
    <mergeCell ref="R419:T422"/>
    <mergeCell ref="U419:W422"/>
    <mergeCell ref="X419:AC422"/>
    <mergeCell ref="AU419:AU422"/>
    <mergeCell ref="AV419:AV422"/>
    <mergeCell ref="C419:C422"/>
    <mergeCell ref="D419:D422"/>
    <mergeCell ref="E419:E422"/>
    <mergeCell ref="F419:F422"/>
    <mergeCell ref="G419:H422"/>
    <mergeCell ref="I419:K422"/>
    <mergeCell ref="L415:Q418"/>
    <mergeCell ref="R415:T418"/>
    <mergeCell ref="U415:W418"/>
    <mergeCell ref="X415:AC418"/>
    <mergeCell ref="AU415:AU418"/>
    <mergeCell ref="AV415:AV418"/>
    <mergeCell ref="C415:C418"/>
    <mergeCell ref="D415:D418"/>
    <mergeCell ref="E415:E418"/>
    <mergeCell ref="F415:F418"/>
    <mergeCell ref="G415:H418"/>
    <mergeCell ref="I415:K418"/>
    <mergeCell ref="L411:Q414"/>
    <mergeCell ref="R411:T414"/>
    <mergeCell ref="U411:W414"/>
    <mergeCell ref="X411:AC414"/>
    <mergeCell ref="AU411:AU414"/>
    <mergeCell ref="AV411:AV414"/>
    <mergeCell ref="C411:C414"/>
    <mergeCell ref="D411:D414"/>
    <mergeCell ref="E411:E414"/>
    <mergeCell ref="F411:F414"/>
    <mergeCell ref="G411:H414"/>
    <mergeCell ref="I411:K414"/>
    <mergeCell ref="L407:Q410"/>
    <mergeCell ref="R407:T410"/>
    <mergeCell ref="U407:W410"/>
    <mergeCell ref="X407:AC410"/>
    <mergeCell ref="AU407:AU410"/>
    <mergeCell ref="AV407:AV410"/>
    <mergeCell ref="C407:C410"/>
    <mergeCell ref="D407:D410"/>
    <mergeCell ref="E407:E410"/>
    <mergeCell ref="F407:F410"/>
    <mergeCell ref="G407:H410"/>
    <mergeCell ref="I407:K410"/>
    <mergeCell ref="L403:Q406"/>
    <mergeCell ref="R403:T406"/>
    <mergeCell ref="U403:W406"/>
    <mergeCell ref="X403:AC406"/>
    <mergeCell ref="AU403:AU406"/>
    <mergeCell ref="AV403:AV406"/>
    <mergeCell ref="C403:C406"/>
    <mergeCell ref="D403:D406"/>
    <mergeCell ref="E403:E406"/>
    <mergeCell ref="F403:F406"/>
    <mergeCell ref="G403:H406"/>
    <mergeCell ref="I403:K406"/>
    <mergeCell ref="L399:Q402"/>
    <mergeCell ref="R399:T402"/>
    <mergeCell ref="U399:W402"/>
    <mergeCell ref="X399:AC402"/>
    <mergeCell ref="AU399:AU402"/>
    <mergeCell ref="AV399:AV402"/>
    <mergeCell ref="C399:C402"/>
    <mergeCell ref="D399:D402"/>
    <mergeCell ref="E399:E402"/>
    <mergeCell ref="F399:F402"/>
    <mergeCell ref="G399:H402"/>
    <mergeCell ref="I399:K402"/>
    <mergeCell ref="L395:Q398"/>
    <mergeCell ref="R395:T398"/>
    <mergeCell ref="U395:W398"/>
    <mergeCell ref="X395:AC398"/>
    <mergeCell ref="AU395:AU398"/>
    <mergeCell ref="AV395:AV398"/>
    <mergeCell ref="C395:C398"/>
    <mergeCell ref="D395:D398"/>
    <mergeCell ref="E395:E398"/>
    <mergeCell ref="F395:F398"/>
    <mergeCell ref="G395:H398"/>
    <mergeCell ref="I395:K398"/>
    <mergeCell ref="L391:Q394"/>
    <mergeCell ref="R391:T394"/>
    <mergeCell ref="U391:W394"/>
    <mergeCell ref="X391:AC394"/>
    <mergeCell ref="AU391:AU394"/>
    <mergeCell ref="AV391:AV394"/>
    <mergeCell ref="C391:C394"/>
    <mergeCell ref="D391:D394"/>
    <mergeCell ref="E391:E394"/>
    <mergeCell ref="F391:F394"/>
    <mergeCell ref="G391:H394"/>
    <mergeCell ref="I391:K394"/>
    <mergeCell ref="L387:Q390"/>
    <mergeCell ref="R387:T390"/>
    <mergeCell ref="U387:W390"/>
    <mergeCell ref="X387:AC390"/>
    <mergeCell ref="AU387:AU390"/>
    <mergeCell ref="AV387:AV390"/>
    <mergeCell ref="C387:C390"/>
    <mergeCell ref="D387:D390"/>
    <mergeCell ref="E387:E390"/>
    <mergeCell ref="F387:F390"/>
    <mergeCell ref="G387:H390"/>
    <mergeCell ref="I387:K390"/>
    <mergeCell ref="L383:Q386"/>
    <mergeCell ref="R383:T386"/>
    <mergeCell ref="U383:W386"/>
    <mergeCell ref="X383:AC386"/>
    <mergeCell ref="AU383:AU386"/>
    <mergeCell ref="AV383:AV386"/>
    <mergeCell ref="C383:C386"/>
    <mergeCell ref="D383:D386"/>
    <mergeCell ref="E383:E386"/>
    <mergeCell ref="F383:F386"/>
    <mergeCell ref="G383:H386"/>
    <mergeCell ref="I383:K386"/>
    <mergeCell ref="L379:Q382"/>
    <mergeCell ref="R379:T382"/>
    <mergeCell ref="U379:W382"/>
    <mergeCell ref="X379:AC382"/>
    <mergeCell ref="AU379:AU382"/>
    <mergeCell ref="AV379:AV382"/>
    <mergeCell ref="C379:C382"/>
    <mergeCell ref="D379:D382"/>
    <mergeCell ref="E379:E382"/>
    <mergeCell ref="F379:F382"/>
    <mergeCell ref="G379:H382"/>
    <mergeCell ref="I379:K382"/>
    <mergeCell ref="L375:Q378"/>
    <mergeCell ref="R375:T378"/>
    <mergeCell ref="U375:W378"/>
    <mergeCell ref="X375:AC378"/>
    <mergeCell ref="AU375:AU378"/>
    <mergeCell ref="AV375:AV378"/>
    <mergeCell ref="C375:C378"/>
    <mergeCell ref="D375:D378"/>
    <mergeCell ref="E375:E378"/>
    <mergeCell ref="F375:F378"/>
    <mergeCell ref="G375:H378"/>
    <mergeCell ref="I375:K378"/>
    <mergeCell ref="L371:Q374"/>
    <mergeCell ref="R371:T374"/>
    <mergeCell ref="U371:W374"/>
    <mergeCell ref="X371:AC374"/>
    <mergeCell ref="AU371:AU374"/>
    <mergeCell ref="AV371:AV374"/>
    <mergeCell ref="C371:C374"/>
    <mergeCell ref="D371:D374"/>
    <mergeCell ref="E371:E374"/>
    <mergeCell ref="F371:F374"/>
    <mergeCell ref="G371:H374"/>
    <mergeCell ref="I371:K374"/>
    <mergeCell ref="L367:Q370"/>
    <mergeCell ref="R367:T370"/>
    <mergeCell ref="U367:W370"/>
    <mergeCell ref="X367:AC370"/>
    <mergeCell ref="AU367:AU370"/>
    <mergeCell ref="AV367:AV370"/>
    <mergeCell ref="C367:C370"/>
    <mergeCell ref="D367:D370"/>
    <mergeCell ref="E367:E370"/>
    <mergeCell ref="F367:F370"/>
    <mergeCell ref="G367:H370"/>
    <mergeCell ref="I367:K370"/>
    <mergeCell ref="L363:Q366"/>
    <mergeCell ref="R363:T366"/>
    <mergeCell ref="U363:W366"/>
    <mergeCell ref="X363:AC366"/>
    <mergeCell ref="AU363:AU366"/>
    <mergeCell ref="AV363:AV366"/>
    <mergeCell ref="C363:C366"/>
    <mergeCell ref="D363:D366"/>
    <mergeCell ref="E363:E366"/>
    <mergeCell ref="F363:F366"/>
    <mergeCell ref="G363:H366"/>
    <mergeCell ref="I363:K366"/>
    <mergeCell ref="L359:Q362"/>
    <mergeCell ref="R359:T362"/>
    <mergeCell ref="U359:W362"/>
    <mergeCell ref="X359:AC362"/>
    <mergeCell ref="AU359:AU362"/>
    <mergeCell ref="AV359:AV362"/>
    <mergeCell ref="C359:C362"/>
    <mergeCell ref="D359:D362"/>
    <mergeCell ref="E359:E362"/>
    <mergeCell ref="F359:F362"/>
    <mergeCell ref="G359:H362"/>
    <mergeCell ref="I359:K362"/>
    <mergeCell ref="L355:Q358"/>
    <mergeCell ref="R355:T358"/>
    <mergeCell ref="U355:W358"/>
    <mergeCell ref="X355:AC358"/>
    <mergeCell ref="AU355:AU358"/>
    <mergeCell ref="AV355:AV358"/>
    <mergeCell ref="C355:C358"/>
    <mergeCell ref="D355:D358"/>
    <mergeCell ref="E355:E358"/>
    <mergeCell ref="F355:F358"/>
    <mergeCell ref="G355:H358"/>
    <mergeCell ref="I355:K358"/>
    <mergeCell ref="L351:Q354"/>
    <mergeCell ref="R351:T354"/>
    <mergeCell ref="U351:W354"/>
    <mergeCell ref="X351:AC354"/>
    <mergeCell ref="AU351:AU354"/>
    <mergeCell ref="AV351:AV354"/>
    <mergeCell ref="C351:C354"/>
    <mergeCell ref="D351:D354"/>
    <mergeCell ref="E351:E354"/>
    <mergeCell ref="F351:F354"/>
    <mergeCell ref="G351:H354"/>
    <mergeCell ref="I351:K354"/>
    <mergeCell ref="L347:Q350"/>
    <mergeCell ref="R347:T350"/>
    <mergeCell ref="U347:W350"/>
    <mergeCell ref="X347:AC350"/>
    <mergeCell ref="AU347:AU350"/>
    <mergeCell ref="AV347:AV350"/>
    <mergeCell ref="C347:C350"/>
    <mergeCell ref="D347:D350"/>
    <mergeCell ref="E347:E350"/>
    <mergeCell ref="F347:F350"/>
    <mergeCell ref="G347:H350"/>
    <mergeCell ref="I347:K350"/>
    <mergeCell ref="L343:Q346"/>
    <mergeCell ref="R343:T346"/>
    <mergeCell ref="U343:W346"/>
    <mergeCell ref="X343:AC346"/>
    <mergeCell ref="AU343:AU346"/>
    <mergeCell ref="AV343:AV346"/>
    <mergeCell ref="C343:C346"/>
    <mergeCell ref="D343:D346"/>
    <mergeCell ref="E343:E346"/>
    <mergeCell ref="F343:F346"/>
    <mergeCell ref="G343:H346"/>
    <mergeCell ref="I343:K346"/>
    <mergeCell ref="L339:Q342"/>
    <mergeCell ref="R339:T342"/>
    <mergeCell ref="U339:W342"/>
    <mergeCell ref="X339:AC342"/>
    <mergeCell ref="AU339:AU342"/>
    <mergeCell ref="AV339:AV342"/>
    <mergeCell ref="C339:C342"/>
    <mergeCell ref="D339:D342"/>
    <mergeCell ref="E339:E342"/>
    <mergeCell ref="F339:F342"/>
    <mergeCell ref="G339:H342"/>
    <mergeCell ref="I339:K342"/>
    <mergeCell ref="L335:Q338"/>
    <mergeCell ref="R335:T338"/>
    <mergeCell ref="U335:W338"/>
    <mergeCell ref="X335:AC338"/>
    <mergeCell ref="AU335:AU338"/>
    <mergeCell ref="AV335:AV338"/>
    <mergeCell ref="C335:C338"/>
    <mergeCell ref="D335:D338"/>
    <mergeCell ref="E335:E338"/>
    <mergeCell ref="F335:F338"/>
    <mergeCell ref="G335:H338"/>
    <mergeCell ref="I335:K338"/>
    <mergeCell ref="L331:Q334"/>
    <mergeCell ref="R331:T334"/>
    <mergeCell ref="U331:W334"/>
    <mergeCell ref="X331:AC334"/>
    <mergeCell ref="AU331:AU334"/>
    <mergeCell ref="AV331:AV334"/>
    <mergeCell ref="C331:C334"/>
    <mergeCell ref="D331:D334"/>
    <mergeCell ref="E331:E334"/>
    <mergeCell ref="F331:F334"/>
    <mergeCell ref="G331:H334"/>
    <mergeCell ref="I331:K334"/>
    <mergeCell ref="L327:Q330"/>
    <mergeCell ref="R327:T330"/>
    <mergeCell ref="U327:W330"/>
    <mergeCell ref="X327:AC330"/>
    <mergeCell ref="AU327:AU330"/>
    <mergeCell ref="AV327:AV330"/>
    <mergeCell ref="C327:C330"/>
    <mergeCell ref="D327:D330"/>
    <mergeCell ref="E327:E330"/>
    <mergeCell ref="F327:F330"/>
    <mergeCell ref="G327:H330"/>
    <mergeCell ref="I327:K330"/>
    <mergeCell ref="L323:Q326"/>
    <mergeCell ref="R323:T326"/>
    <mergeCell ref="U323:W326"/>
    <mergeCell ref="X323:AC326"/>
    <mergeCell ref="AU323:AU326"/>
    <mergeCell ref="AV323:AV326"/>
    <mergeCell ref="C323:C326"/>
    <mergeCell ref="D323:D326"/>
    <mergeCell ref="E323:E326"/>
    <mergeCell ref="F323:F326"/>
    <mergeCell ref="G323:H326"/>
    <mergeCell ref="I323:K326"/>
    <mergeCell ref="L319:Q322"/>
    <mergeCell ref="R319:T322"/>
    <mergeCell ref="U319:W322"/>
    <mergeCell ref="X319:AC322"/>
    <mergeCell ref="AU319:AU322"/>
    <mergeCell ref="AV319:AV322"/>
    <mergeCell ref="C319:C322"/>
    <mergeCell ref="D319:D322"/>
    <mergeCell ref="E319:E322"/>
    <mergeCell ref="F319:F322"/>
    <mergeCell ref="G319:H322"/>
    <mergeCell ref="I319:K322"/>
    <mergeCell ref="L315:Q318"/>
    <mergeCell ref="R315:T318"/>
    <mergeCell ref="U315:W318"/>
    <mergeCell ref="X315:AC318"/>
    <mergeCell ref="AU315:AU318"/>
    <mergeCell ref="AV315:AV318"/>
    <mergeCell ref="C315:C318"/>
    <mergeCell ref="D315:D318"/>
    <mergeCell ref="E315:E318"/>
    <mergeCell ref="F315:F318"/>
    <mergeCell ref="G315:H318"/>
    <mergeCell ref="I315:K318"/>
    <mergeCell ref="L311:Q314"/>
    <mergeCell ref="R311:T314"/>
    <mergeCell ref="U311:W314"/>
    <mergeCell ref="X311:AC314"/>
    <mergeCell ref="AU311:AU314"/>
    <mergeCell ref="AV311:AV314"/>
    <mergeCell ref="C311:C314"/>
    <mergeCell ref="D311:D314"/>
    <mergeCell ref="E311:E314"/>
    <mergeCell ref="F311:F314"/>
    <mergeCell ref="G311:H314"/>
    <mergeCell ref="I311:K314"/>
    <mergeCell ref="L307:Q310"/>
    <mergeCell ref="R307:T310"/>
    <mergeCell ref="U307:W310"/>
    <mergeCell ref="X307:AC310"/>
    <mergeCell ref="AU307:AU310"/>
    <mergeCell ref="AV307:AV310"/>
    <mergeCell ref="C307:C310"/>
    <mergeCell ref="D307:D310"/>
    <mergeCell ref="E307:E310"/>
    <mergeCell ref="F307:F310"/>
    <mergeCell ref="G307:H310"/>
    <mergeCell ref="I307:K310"/>
    <mergeCell ref="L303:Q306"/>
    <mergeCell ref="R303:T306"/>
    <mergeCell ref="U303:W306"/>
    <mergeCell ref="X303:AC306"/>
    <mergeCell ref="AU303:AU306"/>
    <mergeCell ref="AV303:AV306"/>
    <mergeCell ref="C303:C306"/>
    <mergeCell ref="D303:D306"/>
    <mergeCell ref="E303:E306"/>
    <mergeCell ref="F303:F306"/>
    <mergeCell ref="G303:H306"/>
    <mergeCell ref="I303:K306"/>
    <mergeCell ref="L299:Q302"/>
    <mergeCell ref="R299:T302"/>
    <mergeCell ref="U299:W302"/>
    <mergeCell ref="X299:AC302"/>
    <mergeCell ref="AU299:AU302"/>
    <mergeCell ref="AV299:AV302"/>
    <mergeCell ref="C299:C302"/>
    <mergeCell ref="D299:D302"/>
    <mergeCell ref="E299:E302"/>
    <mergeCell ref="F299:F302"/>
    <mergeCell ref="G299:H302"/>
    <mergeCell ref="I299:K302"/>
    <mergeCell ref="L295:Q298"/>
    <mergeCell ref="R295:T298"/>
    <mergeCell ref="U295:W298"/>
    <mergeCell ref="X295:AC298"/>
    <mergeCell ref="AU295:AU298"/>
    <mergeCell ref="AV295:AV298"/>
    <mergeCell ref="C295:C298"/>
    <mergeCell ref="D295:D298"/>
    <mergeCell ref="E295:E298"/>
    <mergeCell ref="F295:F298"/>
    <mergeCell ref="G295:H298"/>
    <mergeCell ref="I295:K298"/>
    <mergeCell ref="L291:Q294"/>
    <mergeCell ref="R291:T294"/>
    <mergeCell ref="U291:W294"/>
    <mergeCell ref="X291:AC294"/>
    <mergeCell ref="AU291:AU294"/>
    <mergeCell ref="AV291:AV294"/>
    <mergeCell ref="AU287:AU290"/>
    <mergeCell ref="AV287:AV290"/>
    <mergeCell ref="R288:T290"/>
    <mergeCell ref="U288:W290"/>
    <mergeCell ref="C291:C294"/>
    <mergeCell ref="D291:D294"/>
    <mergeCell ref="E291:E294"/>
    <mergeCell ref="F291:F294"/>
    <mergeCell ref="G291:H294"/>
    <mergeCell ref="I291:K294"/>
    <mergeCell ref="AN282:AS283"/>
    <mergeCell ref="C287:H290"/>
    <mergeCell ref="I287:K290"/>
    <mergeCell ref="L287:Q290"/>
    <mergeCell ref="R287:W287"/>
    <mergeCell ref="X287:AC290"/>
    <mergeCell ref="C285:AR285"/>
    <mergeCell ref="BC224:BC225"/>
    <mergeCell ref="BD224:BD225"/>
    <mergeCell ref="BE224:BE225"/>
    <mergeCell ref="BF224:BG225"/>
    <mergeCell ref="AE226:AK227"/>
    <mergeCell ref="AL226:AQ227"/>
    <mergeCell ref="AU224:AU225"/>
    <mergeCell ref="AV224:AV225"/>
    <mergeCell ref="AW224:AW225"/>
    <mergeCell ref="AX224:AX225"/>
    <mergeCell ref="AY224:AY225"/>
    <mergeCell ref="BA224:BA225"/>
    <mergeCell ref="K241:L241"/>
    <mergeCell ref="U241:V241"/>
    <mergeCell ref="Z241:AB241"/>
    <mergeCell ref="W246:AR248"/>
    <mergeCell ref="C231:D231"/>
    <mergeCell ref="E231:AB231"/>
    <mergeCell ref="C237:I238"/>
    <mergeCell ref="J237:AF238"/>
    <mergeCell ref="AG237:AO238"/>
    <mergeCell ref="C239:I243"/>
    <mergeCell ref="P239:R239"/>
    <mergeCell ref="V239:X239"/>
    <mergeCell ref="AG239:AK243"/>
    <mergeCell ref="AL239:AO243"/>
    <mergeCell ref="C246:J248"/>
    <mergeCell ref="K246:R248"/>
    <mergeCell ref="S246:V248"/>
    <mergeCell ref="T218:U219"/>
    <mergeCell ref="V218:W219"/>
    <mergeCell ref="X218:Y219"/>
    <mergeCell ref="Z218:AA219"/>
    <mergeCell ref="B218:E219"/>
    <mergeCell ref="F218:G219"/>
    <mergeCell ref="H218:I219"/>
    <mergeCell ref="J218:K219"/>
    <mergeCell ref="L218:M219"/>
    <mergeCell ref="N218:O219"/>
    <mergeCell ref="C227:D227"/>
    <mergeCell ref="E227:AB227"/>
    <mergeCell ref="D228:AB228"/>
    <mergeCell ref="D229:AB230"/>
    <mergeCell ref="AE229:AK230"/>
    <mergeCell ref="AL229:AQ230"/>
    <mergeCell ref="BB224:BB225"/>
    <mergeCell ref="R215:S216"/>
    <mergeCell ref="T215:U216"/>
    <mergeCell ref="V215:W216"/>
    <mergeCell ref="X215:Y216"/>
    <mergeCell ref="Z215:AA216"/>
    <mergeCell ref="BC212:BC213"/>
    <mergeCell ref="BD212:BD213"/>
    <mergeCell ref="BE212:BE213"/>
    <mergeCell ref="BC218:BC219"/>
    <mergeCell ref="BD218:BD219"/>
    <mergeCell ref="BE218:BE219"/>
    <mergeCell ref="BF218:BG219"/>
    <mergeCell ref="D222:AB222"/>
    <mergeCell ref="AU222:AU223"/>
    <mergeCell ref="D223:AB223"/>
    <mergeCell ref="AE223:AK224"/>
    <mergeCell ref="AL223:AQ224"/>
    <mergeCell ref="D224:AB226"/>
    <mergeCell ref="AV218:AV219"/>
    <mergeCell ref="AW218:AW219"/>
    <mergeCell ref="AX218:AX219"/>
    <mergeCell ref="AY218:AY219"/>
    <mergeCell ref="BA218:BA219"/>
    <mergeCell ref="BB218:BB219"/>
    <mergeCell ref="AE218:AI219"/>
    <mergeCell ref="AJ218:AK219"/>
    <mergeCell ref="AL218:AM219"/>
    <mergeCell ref="AN218:AO219"/>
    <mergeCell ref="AP218:AQ219"/>
    <mergeCell ref="AU218:AU219"/>
    <mergeCell ref="P218:Q219"/>
    <mergeCell ref="R218:S219"/>
    <mergeCell ref="BF212:BG213"/>
    <mergeCell ref="B215:E216"/>
    <mergeCell ref="F215:G216"/>
    <mergeCell ref="H215:I216"/>
    <mergeCell ref="J215:K216"/>
    <mergeCell ref="L215:M216"/>
    <mergeCell ref="N215:O216"/>
    <mergeCell ref="AV212:AV213"/>
    <mergeCell ref="AW212:AW213"/>
    <mergeCell ref="AX212:AX213"/>
    <mergeCell ref="AY212:AY213"/>
    <mergeCell ref="BA212:BA213"/>
    <mergeCell ref="BB212:BB213"/>
    <mergeCell ref="AE212:AI213"/>
    <mergeCell ref="AJ212:AK213"/>
    <mergeCell ref="AL212:AM213"/>
    <mergeCell ref="AN212:AO213"/>
    <mergeCell ref="AP212:AQ213"/>
    <mergeCell ref="AU212:AU213"/>
    <mergeCell ref="P212:Q213"/>
    <mergeCell ref="R212:S213"/>
    <mergeCell ref="T212:U213"/>
    <mergeCell ref="V212:W213"/>
    <mergeCell ref="X212:Y213"/>
    <mergeCell ref="Z212:AA213"/>
    <mergeCell ref="AE215:AI216"/>
    <mergeCell ref="AJ215:AK216"/>
    <mergeCell ref="AL215:AM216"/>
    <mergeCell ref="AN215:AO216"/>
    <mergeCell ref="AP215:AQ216"/>
    <mergeCell ref="AU216:AU217"/>
    <mergeCell ref="P215:Q216"/>
    <mergeCell ref="AU210:AU211"/>
    <mergeCell ref="B212:E213"/>
    <mergeCell ref="F212:G213"/>
    <mergeCell ref="H212:I213"/>
    <mergeCell ref="J212:K213"/>
    <mergeCell ref="L212:M213"/>
    <mergeCell ref="N212:O213"/>
    <mergeCell ref="AJ207:AK208"/>
    <mergeCell ref="AL207:AM208"/>
    <mergeCell ref="AN207:AO208"/>
    <mergeCell ref="AP207:AQ208"/>
    <mergeCell ref="AT207:AT208"/>
    <mergeCell ref="AU207:AU208"/>
    <mergeCell ref="R207:S208"/>
    <mergeCell ref="T207:U208"/>
    <mergeCell ref="V207:W208"/>
    <mergeCell ref="X207:Y208"/>
    <mergeCell ref="Z207:AA208"/>
    <mergeCell ref="AE207:AI208"/>
    <mergeCell ref="C200:D200"/>
    <mergeCell ref="E200:AB200"/>
    <mergeCell ref="A204:I205"/>
    <mergeCell ref="B207:E208"/>
    <mergeCell ref="F207:G208"/>
    <mergeCell ref="H207:I208"/>
    <mergeCell ref="J207:K208"/>
    <mergeCell ref="L207:M208"/>
    <mergeCell ref="N207:O208"/>
    <mergeCell ref="P207:Q208"/>
    <mergeCell ref="C196:D196"/>
    <mergeCell ref="E196:AB196"/>
    <mergeCell ref="D197:AB197"/>
    <mergeCell ref="D198:AB199"/>
    <mergeCell ref="AE198:AK199"/>
    <mergeCell ref="AL198:AQ199"/>
    <mergeCell ref="BB193:BB194"/>
    <mergeCell ref="AV207:AV208"/>
    <mergeCell ref="AX207:AX208"/>
    <mergeCell ref="AY207:AY208"/>
    <mergeCell ref="BC193:BC194"/>
    <mergeCell ref="BD193:BD194"/>
    <mergeCell ref="BE193:BE194"/>
    <mergeCell ref="BF193:BG194"/>
    <mergeCell ref="AE195:AK196"/>
    <mergeCell ref="AL195:AQ196"/>
    <mergeCell ref="AU193:AU194"/>
    <mergeCell ref="AV193:AV194"/>
    <mergeCell ref="AW193:AW194"/>
    <mergeCell ref="AX193:AX194"/>
    <mergeCell ref="AY193:AY194"/>
    <mergeCell ref="BA193:BA194"/>
    <mergeCell ref="BC187:BC188"/>
    <mergeCell ref="BD187:BD188"/>
    <mergeCell ref="BE187:BE188"/>
    <mergeCell ref="BF187:BG188"/>
    <mergeCell ref="D191:AB191"/>
    <mergeCell ref="AU191:AU192"/>
    <mergeCell ref="D192:AB192"/>
    <mergeCell ref="AE192:AK193"/>
    <mergeCell ref="AL192:AQ193"/>
    <mergeCell ref="D193:AB195"/>
    <mergeCell ref="AV187:AV188"/>
    <mergeCell ref="AW187:AW188"/>
    <mergeCell ref="AX187:AX188"/>
    <mergeCell ref="AY187:AY188"/>
    <mergeCell ref="BA187:BA188"/>
    <mergeCell ref="BB187:BB188"/>
    <mergeCell ref="AE187:AI188"/>
    <mergeCell ref="AJ187:AK188"/>
    <mergeCell ref="AL187:AM188"/>
    <mergeCell ref="AN187:AO188"/>
    <mergeCell ref="AP187:AQ188"/>
    <mergeCell ref="AU187:AU188"/>
    <mergeCell ref="P187:Q188"/>
    <mergeCell ref="R187:S188"/>
    <mergeCell ref="T187:U188"/>
    <mergeCell ref="V187:W188"/>
    <mergeCell ref="X187:Y188"/>
    <mergeCell ref="Z187:AA188"/>
    <mergeCell ref="B187:E188"/>
    <mergeCell ref="F187:G188"/>
    <mergeCell ref="H187:I188"/>
    <mergeCell ref="J187:K188"/>
    <mergeCell ref="L187:M188"/>
    <mergeCell ref="N187:O188"/>
    <mergeCell ref="AE184:AI185"/>
    <mergeCell ref="AJ184:AK185"/>
    <mergeCell ref="AL184:AM185"/>
    <mergeCell ref="AN184:AO185"/>
    <mergeCell ref="AP184:AQ185"/>
    <mergeCell ref="AU185:AU186"/>
    <mergeCell ref="P184:Q185"/>
    <mergeCell ref="R184:S185"/>
    <mergeCell ref="T184:U185"/>
    <mergeCell ref="V184:W185"/>
    <mergeCell ref="X184:Y185"/>
    <mergeCell ref="Z184:AA185"/>
    <mergeCell ref="BC181:BC182"/>
    <mergeCell ref="BD181:BD182"/>
    <mergeCell ref="BE181:BE182"/>
    <mergeCell ref="BF181:BG182"/>
    <mergeCell ref="B184:E185"/>
    <mergeCell ref="F184:G185"/>
    <mergeCell ref="H184:I185"/>
    <mergeCell ref="J184:K185"/>
    <mergeCell ref="L184:M185"/>
    <mergeCell ref="N184:O185"/>
    <mergeCell ref="AV181:AV182"/>
    <mergeCell ref="AW181:AW182"/>
    <mergeCell ref="AX181:AX182"/>
    <mergeCell ref="AY181:AY182"/>
    <mergeCell ref="BA181:BA182"/>
    <mergeCell ref="BB181:BB182"/>
    <mergeCell ref="AE181:AI182"/>
    <mergeCell ref="AJ181:AK182"/>
    <mergeCell ref="AL181:AM182"/>
    <mergeCell ref="AN181:AO182"/>
    <mergeCell ref="AP181:AQ182"/>
    <mergeCell ref="AU181:AU182"/>
    <mergeCell ref="P181:Q182"/>
    <mergeCell ref="R181:S182"/>
    <mergeCell ref="T181:U182"/>
    <mergeCell ref="V181:W182"/>
    <mergeCell ref="X181:Y182"/>
    <mergeCell ref="Z181:AA182"/>
    <mergeCell ref="B181:E182"/>
    <mergeCell ref="F181:G182"/>
    <mergeCell ref="H181:I182"/>
    <mergeCell ref="J181:K182"/>
    <mergeCell ref="L181:M182"/>
    <mergeCell ref="N181:O182"/>
    <mergeCell ref="AT176:AT177"/>
    <mergeCell ref="AU176:AU177"/>
    <mergeCell ref="AV176:AV177"/>
    <mergeCell ref="AX176:AX177"/>
    <mergeCell ref="AY176:AY177"/>
    <mergeCell ref="AU179:AU180"/>
    <mergeCell ref="Z176:AA177"/>
    <mergeCell ref="AE176:AI177"/>
    <mergeCell ref="AJ176:AK177"/>
    <mergeCell ref="AL176:AM177"/>
    <mergeCell ref="AN176:AO177"/>
    <mergeCell ref="AP176:AQ177"/>
    <mergeCell ref="N176:O177"/>
    <mergeCell ref="P176:Q177"/>
    <mergeCell ref="R176:S177"/>
    <mergeCell ref="T176:U177"/>
    <mergeCell ref="V176:W177"/>
    <mergeCell ref="X176:Y177"/>
    <mergeCell ref="A173:I174"/>
    <mergeCell ref="B176:E177"/>
    <mergeCell ref="F176:G177"/>
    <mergeCell ref="H176:I177"/>
    <mergeCell ref="J176:K177"/>
    <mergeCell ref="L176:M177"/>
    <mergeCell ref="C167:G168"/>
    <mergeCell ref="H167:J167"/>
    <mergeCell ref="K167:R168"/>
    <mergeCell ref="S167:Z167"/>
    <mergeCell ref="AA167:AH167"/>
    <mergeCell ref="AI167:AP168"/>
    <mergeCell ref="H168:J168"/>
    <mergeCell ref="S168:Z168"/>
    <mergeCell ref="AA168:AH168"/>
    <mergeCell ref="A160:AS160"/>
    <mergeCell ref="C166:J166"/>
    <mergeCell ref="K166:R166"/>
    <mergeCell ref="S166:Z166"/>
    <mergeCell ref="AA166:AH166"/>
    <mergeCell ref="AI166:AP166"/>
  </mergeCells>
  <phoneticPr fontId="1"/>
  <conditionalFormatting sqref="L291">
    <cfRule type="expression" dxfId="245" priority="118">
      <formula>IF(L291="定",TRUE)</formula>
    </cfRule>
    <cfRule type="expression" dxfId="244" priority="119">
      <formula>IF(#REF!="×",TRUE)</formula>
    </cfRule>
    <cfRule type="expression" dxfId="243" priority="120">
      <formula>IF(L291=0,TRUE)</formula>
    </cfRule>
  </conditionalFormatting>
  <conditionalFormatting sqref="L295 L299 L303 L307 L311 L315 L319 L323 L327 L331 L335 L339 L343 L347 L351 L355 L443 L447 L451 L463 L467 L471 L475 L479 L491 L495 L499 L503 L507 L511 L515">
    <cfRule type="expression" dxfId="242" priority="115">
      <formula>IF(L295="定",TRUE)</formula>
    </cfRule>
    <cfRule type="expression" dxfId="241" priority="116">
      <formula>IF(#REF!="×",TRUE)</formula>
    </cfRule>
    <cfRule type="expression" dxfId="240" priority="117">
      <formula>IF(L295=0,TRUE)</formula>
    </cfRule>
  </conditionalFormatting>
  <conditionalFormatting sqref="L359 L363 L367 L371 L379 L383 L387 L391 L395 L407 L411 L415 L419 L423 L435">
    <cfRule type="expression" dxfId="239" priority="109">
      <formula>IF(L359="定",TRUE)</formula>
    </cfRule>
    <cfRule type="expression" dxfId="238" priority="110">
      <formula>IF(#REF!="×",TRUE)</formula>
    </cfRule>
    <cfRule type="expression" dxfId="237" priority="111">
      <formula>IF(L359=0,TRUE)</formula>
    </cfRule>
  </conditionalFormatting>
  <conditionalFormatting sqref="L439">
    <cfRule type="expression" dxfId="236" priority="103">
      <formula>IF(L439="定",TRUE)</formula>
    </cfRule>
    <cfRule type="expression" dxfId="235" priority="104">
      <formula>IF(#REF!="×",TRUE)</formula>
    </cfRule>
    <cfRule type="expression" dxfId="234" priority="105">
      <formula>IF(L439=0,TRUE)</formula>
    </cfRule>
  </conditionalFormatting>
  <conditionalFormatting sqref="L375">
    <cfRule type="expression" dxfId="233" priority="97">
      <formula>IF(L375="定",TRUE)</formula>
    </cfRule>
    <cfRule type="expression" dxfId="232" priority="98">
      <formula>IF(#REF!="×",TRUE)</formula>
    </cfRule>
    <cfRule type="expression" dxfId="231" priority="99">
      <formula>IF(L375=0,TRUE)</formula>
    </cfRule>
  </conditionalFormatting>
  <conditionalFormatting sqref="L399">
    <cfRule type="expression" dxfId="230" priority="94">
      <formula>IF(L399="定",TRUE)</formula>
    </cfRule>
    <cfRule type="expression" dxfId="229" priority="95">
      <formula>IF(#REF!="×",TRUE)</formula>
    </cfRule>
    <cfRule type="expression" dxfId="228" priority="96">
      <formula>IF(L399=0,TRUE)</formula>
    </cfRule>
  </conditionalFormatting>
  <conditionalFormatting sqref="L403">
    <cfRule type="expression" dxfId="227" priority="91">
      <formula>IF(L403="定",TRUE)</formula>
    </cfRule>
    <cfRule type="expression" dxfId="226" priority="92">
      <formula>IF(#REF!="×",TRUE)</formula>
    </cfRule>
    <cfRule type="expression" dxfId="225" priority="93">
      <formula>IF(L403=0,TRUE)</formula>
    </cfRule>
  </conditionalFormatting>
  <conditionalFormatting sqref="L427">
    <cfRule type="expression" dxfId="224" priority="88">
      <formula>IF(L427="定",TRUE)</formula>
    </cfRule>
    <cfRule type="expression" dxfId="223" priority="89">
      <formula>IF(#REF!="×",TRUE)</formula>
    </cfRule>
    <cfRule type="expression" dxfId="222" priority="90">
      <formula>IF(L427=0,TRUE)</formula>
    </cfRule>
  </conditionalFormatting>
  <conditionalFormatting sqref="L431">
    <cfRule type="expression" dxfId="221" priority="85">
      <formula>IF(L431="定",TRUE)</formula>
    </cfRule>
    <cfRule type="expression" dxfId="220" priority="86">
      <formula>IF(#REF!="×",TRUE)</formula>
    </cfRule>
    <cfRule type="expression" dxfId="219" priority="87">
      <formula>IF(L431=0,TRUE)</formula>
    </cfRule>
  </conditionalFormatting>
  <conditionalFormatting sqref="L459">
    <cfRule type="expression" dxfId="218" priority="79">
      <formula>IF(L459="定",TRUE)</formula>
    </cfRule>
    <cfRule type="expression" dxfId="217" priority="80">
      <formula>IF(#REF!="×",TRUE)</formula>
    </cfRule>
    <cfRule type="expression" dxfId="216" priority="81">
      <formula>IF(L459=0,TRUE)</formula>
    </cfRule>
  </conditionalFormatting>
  <conditionalFormatting sqref="L455">
    <cfRule type="expression" dxfId="215" priority="82">
      <formula>IF(L455="定",TRUE)</formula>
    </cfRule>
    <cfRule type="expression" dxfId="214" priority="83">
      <formula>IF(#REF!="×",TRUE)</formula>
    </cfRule>
    <cfRule type="expression" dxfId="213" priority="84">
      <formula>IF(L455=0,TRUE)</formula>
    </cfRule>
  </conditionalFormatting>
  <conditionalFormatting sqref="L487">
    <cfRule type="expression" dxfId="212" priority="73">
      <formula>IF(L487="定",TRUE)</formula>
    </cfRule>
    <cfRule type="expression" dxfId="211" priority="74">
      <formula>IF(#REF!="×",TRUE)</formula>
    </cfRule>
    <cfRule type="expression" dxfId="210" priority="75">
      <formula>IF(L487=0,TRUE)</formula>
    </cfRule>
  </conditionalFormatting>
  <conditionalFormatting sqref="X291">
    <cfRule type="expression" dxfId="209" priority="121">
      <formula>IF(X291="定",TRUE)</formula>
    </cfRule>
    <cfRule type="expression" dxfId="208" priority="122">
      <formula>IF(BV291="×",TRUE)</formula>
    </cfRule>
    <cfRule type="expression" dxfId="207" priority="123">
      <formula>IF(X291=0,TRUE)</formula>
    </cfRule>
  </conditionalFormatting>
  <conditionalFormatting sqref="L739 L743 L747 L751 L755">
    <cfRule type="expression" dxfId="206" priority="70">
      <formula>IF(L739="定",TRUE)</formula>
    </cfRule>
    <cfRule type="expression" dxfId="205" priority="71">
      <formula>IF(#REF!="×",TRUE)</formula>
    </cfRule>
    <cfRule type="expression" dxfId="204" priority="72">
      <formula>IF(L739=0,TRUE)</formula>
    </cfRule>
  </conditionalFormatting>
  <conditionalFormatting sqref="X295 X299 X303 X307 X311 X315 X319 X323 X327 X331 X335 X339 X343 X347 X351 X355 X443 X447 X451 X455 X459 X463 X467 X471 X475 X479 X483 X487 X491 X495 X499 X503 X507 X511 X515">
    <cfRule type="expression" dxfId="203" priority="112">
      <formula>IF(X295="定",TRUE)</formula>
    </cfRule>
    <cfRule type="expression" dxfId="202" priority="113">
      <formula>IF(BV295="×",TRUE)</formula>
    </cfRule>
    <cfRule type="expression" dxfId="201" priority="114">
      <formula>IF(X295=0,TRUE)</formula>
    </cfRule>
  </conditionalFormatting>
  <conditionalFormatting sqref="L719 L723 L727 L731 L735">
    <cfRule type="expression" dxfId="200" priority="64">
      <formula>IF(L719="定",TRUE)</formula>
    </cfRule>
    <cfRule type="expression" dxfId="199" priority="65">
      <formula>IF(#REF!="×",TRUE)</formula>
    </cfRule>
    <cfRule type="expression" dxfId="198" priority="66">
      <formula>IF(L719=0,TRUE)</formula>
    </cfRule>
  </conditionalFormatting>
  <conditionalFormatting sqref="X359 X363 X367 X371 X375 X379 X383 X387 X391 X395 X399 X403 X407 X411 X415 X419 X423 X427 X431 X435">
    <cfRule type="expression" dxfId="197" priority="106">
      <formula>IF(X359="定",TRUE)</formula>
    </cfRule>
    <cfRule type="expression" dxfId="196" priority="107">
      <formula>IF(BV359="×",TRUE)</formula>
    </cfRule>
    <cfRule type="expression" dxfId="195" priority="108">
      <formula>IF(X359=0,TRUE)</formula>
    </cfRule>
  </conditionalFormatting>
  <conditionalFormatting sqref="L699 L703 L707 L711 L715">
    <cfRule type="expression" dxfId="194" priority="58">
      <formula>IF(L699="定",TRUE)</formula>
    </cfRule>
    <cfRule type="expression" dxfId="193" priority="59">
      <formula>IF(#REF!="×",TRUE)</formula>
    </cfRule>
    <cfRule type="expression" dxfId="192" priority="60">
      <formula>IF(L699=0,TRUE)</formula>
    </cfRule>
  </conditionalFormatting>
  <conditionalFormatting sqref="X439">
    <cfRule type="expression" dxfId="191" priority="100">
      <formula>IF(X439="定",TRUE)</formula>
    </cfRule>
    <cfRule type="expression" dxfId="190" priority="101">
      <formula>IF(BV439="×",TRUE)</formula>
    </cfRule>
    <cfRule type="expression" dxfId="189" priority="102">
      <formula>IF(X439=0,TRUE)</formula>
    </cfRule>
  </conditionalFormatting>
  <conditionalFormatting sqref="L659 L663 L667 L671 L675">
    <cfRule type="expression" dxfId="188" priority="46">
      <formula>IF(L659="定",TRUE)</formula>
    </cfRule>
    <cfRule type="expression" dxfId="187" priority="47">
      <formula>IF(#REF!="×",TRUE)</formula>
    </cfRule>
    <cfRule type="expression" dxfId="186" priority="48">
      <formula>IF(L659=0,TRUE)</formula>
    </cfRule>
  </conditionalFormatting>
  <conditionalFormatting sqref="L483">
    <cfRule type="expression" dxfId="185" priority="76">
      <formula>IF(L483="定",TRUE)</formula>
    </cfRule>
    <cfRule type="expression" dxfId="184" priority="77">
      <formula>IF(#REF!="×",TRUE)</formula>
    </cfRule>
    <cfRule type="expression" dxfId="183" priority="78">
      <formula>IF(L483=0,TRUE)</formula>
    </cfRule>
  </conditionalFormatting>
  <conditionalFormatting sqref="L639 L643 L647 L651 L655">
    <cfRule type="expression" dxfId="182" priority="40">
      <formula>IF(L639="定",TRUE)</formula>
    </cfRule>
    <cfRule type="expression" dxfId="181" priority="41">
      <formula>IF(#REF!="×",TRUE)</formula>
    </cfRule>
    <cfRule type="expression" dxfId="180" priority="42">
      <formula>IF(L639=0,TRUE)</formula>
    </cfRule>
  </conditionalFormatting>
  <conditionalFormatting sqref="X739 X743 X747 X751 X755">
    <cfRule type="expression" dxfId="179" priority="67">
      <formula>IF(X739="定",TRUE)</formula>
    </cfRule>
    <cfRule type="expression" dxfId="178" priority="68">
      <formula>IF(BV739="×",TRUE)</formula>
    </cfRule>
    <cfRule type="expression" dxfId="177" priority="69">
      <formula>IF(X739=0,TRUE)</formula>
    </cfRule>
  </conditionalFormatting>
  <conditionalFormatting sqref="X719 X723 X727 X731 X735">
    <cfRule type="expression" dxfId="176" priority="61">
      <formula>IF(X719="定",TRUE)</formula>
    </cfRule>
    <cfRule type="expression" dxfId="175" priority="62">
      <formula>IF(BV719="×",TRUE)</formula>
    </cfRule>
    <cfRule type="expression" dxfId="174" priority="63">
      <formula>IF(X719=0,TRUE)</formula>
    </cfRule>
  </conditionalFormatting>
  <conditionalFormatting sqref="L619 L623 L627 L631 L635">
    <cfRule type="expression" dxfId="173" priority="34">
      <formula>IF(L619="定",TRUE)</formula>
    </cfRule>
    <cfRule type="expression" dxfId="172" priority="35">
      <formula>IF(#REF!="×",TRUE)</formula>
    </cfRule>
    <cfRule type="expression" dxfId="171" priority="36">
      <formula>IF(L619=0,TRUE)</formula>
    </cfRule>
  </conditionalFormatting>
  <conditionalFormatting sqref="X699 X703 X707 X711 X715">
    <cfRule type="expression" dxfId="170" priority="55">
      <formula>IF(X699="定",TRUE)</formula>
    </cfRule>
    <cfRule type="expression" dxfId="169" priority="56">
      <formula>IF(BV699="×",TRUE)</formula>
    </cfRule>
    <cfRule type="expression" dxfId="168" priority="57">
      <formula>IF(X699=0,TRUE)</formula>
    </cfRule>
  </conditionalFormatting>
  <conditionalFormatting sqref="L679 L683 L687 L691 L695">
    <cfRule type="expression" dxfId="167" priority="52">
      <formula>IF(L679="定",TRUE)</formula>
    </cfRule>
    <cfRule type="expression" dxfId="166" priority="53">
      <formula>IF(#REF!="×",TRUE)</formula>
    </cfRule>
    <cfRule type="expression" dxfId="165" priority="54">
      <formula>IF(L679=0,TRUE)</formula>
    </cfRule>
  </conditionalFormatting>
  <conditionalFormatting sqref="X679 X683 X687 X691 X695">
    <cfRule type="expression" dxfId="164" priority="49">
      <formula>IF(X679="定",TRUE)</formula>
    </cfRule>
    <cfRule type="expression" dxfId="163" priority="50">
      <formula>IF(BV679="×",TRUE)</formula>
    </cfRule>
    <cfRule type="expression" dxfId="162" priority="51">
      <formula>IF(X679=0,TRUE)</formula>
    </cfRule>
  </conditionalFormatting>
  <conditionalFormatting sqref="L579 L583 L587 L591 L595">
    <cfRule type="expression" dxfId="161" priority="22">
      <formula>IF(L579="定",TRUE)</formula>
    </cfRule>
    <cfRule type="expression" dxfId="160" priority="23">
      <formula>IF(#REF!="×",TRUE)</formula>
    </cfRule>
    <cfRule type="expression" dxfId="159" priority="24">
      <formula>IF(L579=0,TRUE)</formula>
    </cfRule>
  </conditionalFormatting>
  <conditionalFormatting sqref="L559 L563 L567 L571 L575">
    <cfRule type="expression" dxfId="158" priority="16">
      <formula>IF(L559="定",TRUE)</formula>
    </cfRule>
    <cfRule type="expression" dxfId="157" priority="17">
      <formula>IF(#REF!="×",TRUE)</formula>
    </cfRule>
    <cfRule type="expression" dxfId="156" priority="18">
      <formula>IF(L559=0,TRUE)</formula>
    </cfRule>
  </conditionalFormatting>
  <conditionalFormatting sqref="X659 X663 X667 X671 X675">
    <cfRule type="expression" dxfId="155" priority="43">
      <formula>IF(X659="定",TRUE)</formula>
    </cfRule>
    <cfRule type="expression" dxfId="154" priority="44">
      <formula>IF(BV659="×",TRUE)</formula>
    </cfRule>
    <cfRule type="expression" dxfId="153" priority="45">
      <formula>IF(X659=0,TRUE)</formula>
    </cfRule>
  </conditionalFormatting>
  <conditionalFormatting sqref="X639 X643 X647 X651 X655">
    <cfRule type="expression" dxfId="152" priority="37">
      <formula>IF(X639="定",TRUE)</formula>
    </cfRule>
    <cfRule type="expression" dxfId="151" priority="38">
      <formula>IF(BV639="×",TRUE)</formula>
    </cfRule>
    <cfRule type="expression" dxfId="150" priority="39">
      <formula>IF(X639=0,TRUE)</formula>
    </cfRule>
  </conditionalFormatting>
  <conditionalFormatting sqref="X619 X623 X627 X631 X635">
    <cfRule type="expression" dxfId="149" priority="31">
      <formula>IF(X619="定",TRUE)</formula>
    </cfRule>
    <cfRule type="expression" dxfId="148" priority="32">
      <formula>IF(BV619="×",TRUE)</formula>
    </cfRule>
    <cfRule type="expression" dxfId="147" priority="33">
      <formula>IF(X619=0,TRUE)</formula>
    </cfRule>
  </conditionalFormatting>
  <conditionalFormatting sqref="L599 L603 L607 L611 L615">
    <cfRule type="expression" dxfId="146" priority="28">
      <formula>IF(L599="定",TRUE)</formula>
    </cfRule>
    <cfRule type="expression" dxfId="145" priority="29">
      <formula>IF(#REF!="×",TRUE)</formula>
    </cfRule>
    <cfRule type="expression" dxfId="144" priority="30">
      <formula>IF(L599=0,TRUE)</formula>
    </cfRule>
  </conditionalFormatting>
  <conditionalFormatting sqref="X599 X603 X607 X611 X615">
    <cfRule type="expression" dxfId="143" priority="25">
      <formula>IF(X599="定",TRUE)</formula>
    </cfRule>
    <cfRule type="expression" dxfId="142" priority="26">
      <formula>IF(BV599="×",TRUE)</formula>
    </cfRule>
    <cfRule type="expression" dxfId="141" priority="27">
      <formula>IF(X599=0,TRUE)</formula>
    </cfRule>
  </conditionalFormatting>
  <conditionalFormatting sqref="X579 X583 X587 X591 X595">
    <cfRule type="expression" dxfId="140" priority="19">
      <formula>IF(X579="定",TRUE)</formula>
    </cfRule>
    <cfRule type="expression" dxfId="139" priority="20">
      <formula>IF(BV579="×",TRUE)</formula>
    </cfRule>
    <cfRule type="expression" dxfId="138" priority="21">
      <formula>IF(X579=0,TRUE)</formula>
    </cfRule>
  </conditionalFormatting>
  <conditionalFormatting sqref="X559 X563 X567 X571 X575">
    <cfRule type="expression" dxfId="137" priority="13">
      <formula>IF(X559="定",TRUE)</formula>
    </cfRule>
    <cfRule type="expression" dxfId="136" priority="14">
      <formula>IF(BV559="×",TRUE)</formula>
    </cfRule>
    <cfRule type="expression" dxfId="135" priority="15">
      <formula>IF(X559=0,TRUE)</formula>
    </cfRule>
  </conditionalFormatting>
  <conditionalFormatting sqref="L539 L543 L547 L551 L555">
    <cfRule type="expression" dxfId="134" priority="10">
      <formula>IF(L539="定",TRUE)</formula>
    </cfRule>
    <cfRule type="expression" dxfId="133" priority="11">
      <formula>IF(#REF!="×",TRUE)</formula>
    </cfRule>
    <cfRule type="expression" dxfId="132" priority="12">
      <formula>IF(L539=0,TRUE)</formula>
    </cfRule>
  </conditionalFormatting>
  <conditionalFormatting sqref="X539 X543 X547 X551 X555">
    <cfRule type="expression" dxfId="131" priority="7">
      <formula>IF(X539="定",TRUE)</formula>
    </cfRule>
    <cfRule type="expression" dxfId="130" priority="8">
      <formula>IF(BV539="×",TRUE)</formula>
    </cfRule>
    <cfRule type="expression" dxfId="129" priority="9">
      <formula>IF(X539=0,TRUE)</formula>
    </cfRule>
  </conditionalFormatting>
  <conditionalFormatting sqref="L519 L523 L527 L531 L535">
    <cfRule type="expression" dxfId="128" priority="4">
      <formula>IF(L519="定",TRUE)</formula>
    </cfRule>
    <cfRule type="expression" dxfId="127" priority="5">
      <formula>IF(#REF!="×",TRUE)</formula>
    </cfRule>
    <cfRule type="expression" dxfId="126" priority="6">
      <formula>IF(L519=0,TRUE)</formula>
    </cfRule>
  </conditionalFormatting>
  <conditionalFormatting sqref="X519 X523 X527 X531 X535">
    <cfRule type="expression" dxfId="125" priority="1">
      <formula>IF(X519="定",TRUE)</formula>
    </cfRule>
    <cfRule type="expression" dxfId="124" priority="2">
      <formula>IF(BV519="×",TRUE)</formula>
    </cfRule>
    <cfRule type="expression" dxfId="123" priority="3">
      <formula>IF(X519=0,TRUE)</formula>
    </cfRule>
  </conditionalFormatting>
  <dataValidations count="7">
    <dataValidation type="list" allowBlank="1" showInputMessage="1" showErrorMessage="1" sqref="A2">
      <formula1>"①映画館運営事業者"</formula1>
    </dataValidation>
    <dataValidation type="list" allowBlank="1" showInputMessage="1" showErrorMessage="1" sqref="I359:K370 I379:K398 I407:K426 I435:K454 I463:K482 I491:K510 I519:K758">
      <formula1>"△,定,×,※"</formula1>
    </dataValidation>
    <dataValidation type="list" allowBlank="1" showInputMessage="1" showErrorMessage="1" sqref="I371:K378 I399:K406 I427:K434 I455:K462 I483:K490 I511:K518">
      <formula1>"○,△,定,×,※"</formula1>
    </dataValidation>
    <dataValidation type="list" allowBlank="1" showInputMessage="1" showErrorMessage="1" sqref="C227:D227 C196:D196 C200:D200 C231:D231">
      <formula1>"☑,□"</formula1>
    </dataValidation>
    <dataValidation type="list" allowBlank="1" showInputMessage="1" showErrorMessage="1" sqref="I291:K358">
      <formula1>"○,定,×"</formula1>
    </dataValidation>
    <dataValidation type="whole" allowBlank="1" showInputMessage="1" showErrorMessage="1" sqref="L176:M177 X176:Y177 L181:M182 X181:Y182 AN181:AO182 AN176:AO177 X184:Y185 AN184:AO185 L184:M185 X187:Y188 AN187:AO188 L187:M188 L207:M208 X207:Y208 L212:M213 X212:Y213 AN212:AO213 AN207:AO208 X215:Y216 AN215:AO216 L215:M216 X218:Y219 AN218:AO219 L218:M219">
      <formula1>0</formula1>
      <formula2>59</formula2>
    </dataValidation>
    <dataValidation type="list" allowBlank="1" showInputMessage="1" showErrorMessage="1" sqref="R359:T758">
      <formula1>"①,②,③,④,⑤"</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&amp;L&amp;16＜様式第３－２号＞</oddHeader>
    <oddFooter>&amp;C&amp;P/&amp;N ページ</oddFooter>
  </headerFooter>
  <rowBreaks count="8" manualBreakCount="8">
    <brk id="96" max="16383" man="1"/>
    <brk id="117" max="16383" man="1"/>
    <brk id="170" max="16383" man="1"/>
    <brk id="234" max="16383" man="1"/>
    <brk id="280" max="16383" man="1"/>
    <brk id="410" max="44" man="1"/>
    <brk id="550" max="44" man="1"/>
    <brk id="690" max="4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763"/>
  <sheetViews>
    <sheetView showZeros="0" view="pageBreakPreview" zoomScale="55" zoomScaleNormal="100" zoomScaleSheetLayoutView="55" zoomScalePageLayoutView="25" workbookViewId="0">
      <selection activeCell="AK307" sqref="AK307"/>
    </sheetView>
  </sheetViews>
  <sheetFormatPr defaultRowHeight="18.7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0" width="9" style="1"/>
    <col min="51" max="52" width="9" style="1" customWidth="1"/>
    <col min="53" max="16384" width="9" style="1"/>
  </cols>
  <sheetData>
    <row r="1" spans="4:4" ht="29.25" customHeight="1">
      <c r="D1" s="2"/>
    </row>
    <row r="2" spans="4:4" s="320" customFormat="1" ht="35.1" hidden="1" customHeight="1"/>
    <row r="3" spans="4:4" s="320" customFormat="1" ht="35.1" hidden="1" customHeight="1"/>
    <row r="4" spans="4:4" s="320" customFormat="1" ht="21.75" hidden="1" customHeight="1"/>
    <row r="5" spans="4:4" s="320" customFormat="1" ht="34.5" hidden="1" customHeight="1"/>
    <row r="6" spans="4:4" s="320" customFormat="1" ht="25.5" hidden="1" customHeight="1"/>
    <row r="7" spans="4:4" s="320" customFormat="1" ht="29.25" hidden="1" customHeight="1"/>
    <row r="8" spans="4:4" s="320" customFormat="1" ht="29.25" hidden="1" customHeight="1"/>
    <row r="9" spans="4:4" s="320" customFormat="1" ht="29.25" hidden="1" customHeight="1"/>
    <row r="10" spans="4:4" s="320" customFormat="1" ht="27" hidden="1" customHeight="1"/>
    <row r="11" spans="4:4" s="320" customFormat="1" ht="18.75" hidden="1" customHeight="1"/>
    <row r="12" spans="4:4" s="320" customFormat="1" ht="27" hidden="1" customHeight="1"/>
    <row r="13" spans="4:4" s="320" customFormat="1" ht="29.25" hidden="1" customHeight="1"/>
    <row r="14" spans="4:4" s="320" customFormat="1" ht="18.75" hidden="1" customHeight="1"/>
    <row r="15" spans="4:4" s="320" customFormat="1" ht="14.25" hidden="1" customHeight="1"/>
    <row r="16" spans="4:4" s="320" customFormat="1" ht="18.75" hidden="1" customHeight="1"/>
    <row r="17" s="320" customFormat="1" ht="15" hidden="1" customHeight="1"/>
    <row r="18" s="320" customFormat="1" ht="18" hidden="1" customHeight="1"/>
    <row r="19" s="320" customFormat="1" ht="17.45" hidden="1" customHeight="1"/>
    <row r="20" s="320" customFormat="1" ht="17.45" hidden="1" customHeight="1"/>
    <row r="21" s="320" customFormat="1" ht="17.45" hidden="1" customHeight="1"/>
    <row r="22" s="320" customFormat="1" ht="17.45" hidden="1" customHeight="1"/>
    <row r="23" s="320" customFormat="1" ht="17.45" hidden="1" customHeight="1"/>
    <row r="24" s="320" customFormat="1" ht="17.45" hidden="1" customHeight="1"/>
    <row r="25" s="320" customFormat="1" ht="17.45" hidden="1" customHeight="1"/>
    <row r="26" s="320" customFormat="1" ht="17.45" hidden="1" customHeight="1"/>
    <row r="27" s="320" customFormat="1" ht="17.45" hidden="1" customHeight="1"/>
    <row r="28" s="320" customFormat="1" ht="17.45" hidden="1" customHeight="1"/>
    <row r="29" s="320" customFormat="1" ht="17.45" hidden="1" customHeight="1"/>
    <row r="30" s="320" customFormat="1" ht="17.45" hidden="1" customHeight="1"/>
    <row r="31" s="320" customFormat="1" ht="17.45" hidden="1" customHeight="1"/>
    <row r="32" s="320" customFormat="1" ht="17.45" hidden="1" customHeight="1"/>
    <row r="33" s="320" customFormat="1" ht="17.45" hidden="1" customHeight="1"/>
    <row r="34" s="320" customFormat="1" ht="18.75" hidden="1" customHeight="1"/>
    <row r="35" s="320" customFormat="1" ht="27" hidden="1" customHeight="1"/>
    <row r="36" s="320" customFormat="1" ht="42" hidden="1" customHeight="1"/>
    <row r="37" s="320" customFormat="1" ht="13.5" hidden="1" customHeight="1"/>
    <row r="38" s="320" customFormat="1" ht="30" hidden="1" customHeight="1"/>
    <row r="39" s="320" customFormat="1" ht="53.25" hidden="1" customHeight="1"/>
    <row r="40" s="320" customFormat="1" ht="27" hidden="1" customHeight="1"/>
    <row r="41" s="320" customFormat="1" ht="53.25" hidden="1" customHeight="1"/>
    <row r="42" s="320" customFormat="1" ht="44.25" hidden="1" customHeight="1"/>
    <row r="43" s="320" customFormat="1" ht="27" hidden="1" customHeight="1"/>
    <row r="44" s="320" customFormat="1" ht="52.5" hidden="1" customHeight="1"/>
    <row r="45" s="320" customFormat="1" ht="27" hidden="1" customHeight="1"/>
    <row r="46" s="320" customFormat="1" ht="33.75" hidden="1" customHeight="1"/>
    <row r="47" s="320" customFormat="1" ht="39.75" hidden="1" customHeight="1"/>
    <row r="48" s="320" customFormat="1" ht="27" hidden="1" customHeight="1"/>
    <row r="49" s="320" customFormat="1" ht="63" hidden="1" customHeight="1"/>
    <row r="50" s="320" customFormat="1" ht="38.25" hidden="1" customHeight="1"/>
    <row r="51" s="320" customFormat="1" ht="27" hidden="1" customHeight="1"/>
    <row r="52" s="320" customFormat="1" ht="28.5" hidden="1" customHeight="1"/>
    <row r="53" s="320" customFormat="1" ht="30" hidden="1" customHeight="1"/>
    <row r="54" s="320" customFormat="1" ht="15.75" hidden="1" customHeight="1"/>
    <row r="55" s="320" customFormat="1" ht="27" hidden="1" customHeight="1"/>
    <row r="56" s="320" customFormat="1" ht="27" hidden="1" customHeight="1"/>
    <row r="57" s="320" customFormat="1" ht="27" hidden="1" customHeight="1"/>
    <row r="58" s="320" customFormat="1" ht="37.5" hidden="1" customHeight="1"/>
    <row r="59" s="320" customFormat="1" ht="21.75" hidden="1" customHeight="1"/>
    <row r="60" s="320" customFormat="1" ht="27" hidden="1" customHeight="1"/>
    <row r="61" s="320" customFormat="1" ht="27" hidden="1" customHeight="1"/>
    <row r="62" s="320" customFormat="1" ht="31.5" hidden="1" customHeight="1"/>
    <row r="63" s="320" customFormat="1" ht="30" hidden="1" customHeight="1"/>
    <row r="64" s="320" customFormat="1" ht="25.5" hidden="1" customHeight="1"/>
    <row r="65" s="320" customFormat="1" ht="36.75" hidden="1" customHeight="1"/>
    <row r="66" s="320" customFormat="1" ht="25.5" hidden="1" customHeight="1"/>
    <row r="67" s="320" customFormat="1" ht="36.75" hidden="1" customHeight="1"/>
    <row r="68" s="320" customFormat="1" ht="25.5" hidden="1" customHeight="1"/>
    <row r="69" s="320" customFormat="1" ht="36.75" hidden="1" customHeight="1"/>
    <row r="70" s="320" customFormat="1" ht="25.5" hidden="1" customHeight="1"/>
    <row r="71" s="320" customFormat="1" ht="32.25" hidden="1" customHeight="1"/>
    <row r="72" s="320" customFormat="1" ht="28.5" hidden="1" customHeight="1"/>
    <row r="73" s="320" customFormat="1" ht="25.5" hidden="1" customHeight="1"/>
    <row r="74" s="320" customFormat="1" ht="14.25" hidden="1" customHeight="1"/>
    <row r="75" s="320" customFormat="1" ht="33" hidden="1" customHeight="1"/>
    <row r="76" s="320" customFormat="1" ht="33" hidden="1" customHeight="1"/>
    <row r="77" s="320" customFormat="1" ht="33" hidden="1" customHeight="1"/>
    <row r="78" s="320" customFormat="1" ht="39.950000000000003" hidden="1" customHeight="1"/>
    <row r="79" s="320" customFormat="1" ht="39.950000000000003" hidden="1" customHeight="1"/>
    <row r="80" s="320" customFormat="1" ht="39.950000000000003" hidden="1" customHeight="1"/>
    <row r="81" s="320" customFormat="1" ht="39.950000000000003" hidden="1" customHeight="1"/>
    <row r="82" s="320" customFormat="1" ht="39.950000000000003" hidden="1" customHeight="1"/>
    <row r="83" s="320" customFormat="1" ht="29.1" hidden="1" customHeight="1"/>
    <row r="84" s="320" customFormat="1" ht="29.1" hidden="1" customHeight="1"/>
    <row r="85" s="320" customFormat="1" ht="29.1" hidden="1" customHeight="1"/>
    <row r="86" s="320" customFormat="1" ht="39.950000000000003" hidden="1" customHeight="1"/>
    <row r="87" s="320" customFormat="1" ht="29.1" hidden="1" customHeight="1"/>
    <row r="88" s="320" customFormat="1" ht="29.1" hidden="1" customHeight="1"/>
    <row r="89" s="320" customFormat="1" ht="29.1" hidden="1" customHeight="1"/>
    <row r="90" s="320" customFormat="1" ht="29.1" hidden="1" customHeight="1"/>
    <row r="91" s="320" customFormat="1" ht="29.1" hidden="1" customHeight="1"/>
    <row r="92" s="320" customFormat="1" ht="39.950000000000003" hidden="1" customHeight="1"/>
    <row r="93" s="320" customFormat="1" ht="39.950000000000003" hidden="1" customHeight="1"/>
    <row r="94" s="320" customFormat="1" ht="33" hidden="1" customHeight="1"/>
    <row r="95" s="320" customFormat="1" ht="33" hidden="1" customHeight="1"/>
    <row r="96" s="320" customFormat="1" ht="30" hidden="1" customHeight="1"/>
    <row r="97" s="320" customFormat="1" ht="33" hidden="1" customHeight="1"/>
    <row r="98" s="320" customFormat="1" ht="33" hidden="1" customHeight="1"/>
    <row r="99" s="320" customFormat="1" ht="33" hidden="1" customHeight="1"/>
    <row r="100" s="320" customFormat="1" ht="39.950000000000003" hidden="1" customHeight="1"/>
    <row r="101" s="320" customFormat="1" ht="39.950000000000003" hidden="1" customHeight="1"/>
    <row r="102" s="320" customFormat="1" ht="39.950000000000003" hidden="1" customHeight="1"/>
    <row r="103" s="320" customFormat="1" ht="39.950000000000003" hidden="1" customHeight="1"/>
    <row r="104" s="320" customFormat="1" ht="39.950000000000003" hidden="1" customHeight="1"/>
    <row r="105" s="320" customFormat="1" ht="29.1" hidden="1" customHeight="1"/>
    <row r="106" s="320" customFormat="1" ht="29.1" hidden="1" customHeight="1"/>
    <row r="107" s="320" customFormat="1" ht="29.1" hidden="1" customHeight="1"/>
    <row r="108" s="320" customFormat="1" ht="29.1" hidden="1" customHeight="1"/>
    <row r="109" s="320" customFormat="1" ht="39.950000000000003" hidden="1" customHeight="1"/>
    <row r="110" s="320" customFormat="1" ht="39.950000000000003" hidden="1" customHeight="1"/>
    <row r="111" s="320" customFormat="1" ht="39.950000000000003" hidden="1" customHeight="1"/>
    <row r="112" s="320" customFormat="1" ht="39.950000000000003" hidden="1" customHeight="1"/>
    <row r="113" s="320" customFormat="1" ht="39.950000000000003" hidden="1" customHeight="1"/>
    <row r="114" s="320" customFormat="1" ht="39.950000000000003" hidden="1" customHeight="1"/>
    <row r="115" s="320" customFormat="1" ht="20.100000000000001" hidden="1" customHeight="1"/>
    <row r="116" s="320" customFormat="1" ht="30.75" hidden="1" customHeight="1"/>
    <row r="117" s="320" customFormat="1" ht="14.25" hidden="1" customHeight="1"/>
    <row r="118" s="320" customFormat="1" ht="11.25" hidden="1" customHeight="1"/>
    <row r="119" s="320" customFormat="1" ht="25.5" hidden="1" customHeight="1"/>
    <row r="120" s="320" customFormat="1" ht="9.75" hidden="1" customHeight="1"/>
    <row r="121" s="320" customFormat="1" ht="27" hidden="1" customHeight="1"/>
    <row r="122" s="320" customFormat="1" ht="11.25" hidden="1" customHeight="1"/>
    <row r="123" s="320" customFormat="1" ht="25.5" hidden="1" customHeight="1"/>
    <row r="124" s="320" customFormat="1" ht="37.5" hidden="1" customHeight="1"/>
    <row r="125" s="320" customFormat="1" ht="22.5" hidden="1" customHeight="1"/>
    <row r="126" s="320" customFormat="1" ht="37.5" hidden="1" customHeight="1"/>
    <row r="127" s="320" customFormat="1" ht="37.5" hidden="1" customHeight="1"/>
    <row r="128" s="320" customFormat="1" ht="12" hidden="1" customHeight="1"/>
    <row r="129" s="320" customFormat="1" ht="27" hidden="1" customHeight="1"/>
    <row r="130" s="320" customFormat="1" ht="18.75" hidden="1" customHeight="1"/>
    <row r="131" s="320" customFormat="1" ht="27" hidden="1" customHeight="1"/>
    <row r="132" s="320" customFormat="1" ht="18.75" hidden="1" customHeight="1"/>
    <row r="133" s="320" customFormat="1" ht="27" hidden="1" customHeight="1"/>
    <row r="134" s="320" customFormat="1" ht="27" hidden="1" customHeight="1"/>
    <row r="135" s="320" customFormat="1" ht="18.75" hidden="1" customHeight="1"/>
    <row r="136" s="320" customFormat="1" ht="29.1" hidden="1" customHeight="1"/>
    <row r="137" s="320" customFormat="1" ht="29.1" hidden="1" customHeight="1"/>
    <row r="138" s="320" customFormat="1" ht="29.1" hidden="1" customHeight="1"/>
    <row r="139" s="320" customFormat="1" ht="29.1" hidden="1" customHeight="1"/>
    <row r="140" s="320" customFormat="1" ht="30" hidden="1" customHeight="1"/>
    <row r="141" s="320" customFormat="1" ht="25.5" hidden="1" customHeight="1"/>
    <row r="142" s="320" customFormat="1" ht="37.5" hidden="1" customHeight="1"/>
    <row r="143" s="320" customFormat="1" ht="22.5" hidden="1" customHeight="1"/>
    <row r="144" s="320" customFormat="1" ht="37.5" hidden="1" customHeight="1"/>
    <row r="145" spans="1:47" s="320" customFormat="1" ht="37.5" hidden="1" customHeight="1"/>
    <row r="146" spans="1:47" s="320" customFormat="1" ht="12" hidden="1" customHeight="1"/>
    <row r="147" spans="1:47" s="320" customFormat="1" ht="27" hidden="1" customHeight="1"/>
    <row r="148" spans="1:47" s="320" customFormat="1" ht="18.75" hidden="1" customHeight="1"/>
    <row r="149" spans="1:47" s="320" customFormat="1" ht="27" hidden="1" customHeight="1"/>
    <row r="150" spans="1:47" s="320" customFormat="1" ht="18.75" hidden="1" customHeight="1"/>
    <row r="151" spans="1:47" s="320" customFormat="1" ht="29.1" hidden="1" customHeight="1"/>
    <row r="152" spans="1:47" s="320" customFormat="1" ht="29.1" hidden="1" customHeight="1"/>
    <row r="153" spans="1:47" s="320" customFormat="1" ht="29.1" hidden="1" customHeight="1"/>
    <row r="154" spans="1:47" s="320" customFormat="1" ht="30" hidden="1" customHeight="1"/>
    <row r="155" spans="1:47" s="77" customFormat="1" ht="25.5" hidden="1" customHeight="1">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8"/>
      <c r="AU155" s="8"/>
    </row>
    <row r="156" spans="1:47" s="21" customFormat="1" ht="9" hidden="1" customHeight="1">
      <c r="D156" s="85"/>
      <c r="AC156" s="86"/>
      <c r="AO156" s="86"/>
      <c r="AT156" s="20"/>
      <c r="AU156" s="20"/>
    </row>
    <row r="157" spans="1:47" s="92" customFormat="1" ht="28.5" hidden="1" customHeight="1">
      <c r="A157" s="87" t="s">
        <v>130</v>
      </c>
      <c r="B157" s="88"/>
      <c r="C157" s="88"/>
      <c r="D157" s="89"/>
      <c r="E157" s="88"/>
      <c r="F157" s="88"/>
      <c r="G157" s="88"/>
      <c r="H157" s="88"/>
      <c r="I157" s="88"/>
      <c r="J157" s="88"/>
      <c r="K157" s="88"/>
      <c r="L157" s="88"/>
      <c r="M157" s="88"/>
      <c r="N157" s="88"/>
      <c r="O157" s="88"/>
      <c r="P157" s="88"/>
      <c r="Q157" s="88"/>
      <c r="R157" s="88"/>
      <c r="S157" s="88"/>
      <c r="T157" s="88"/>
      <c r="U157" s="88"/>
      <c r="V157" s="88"/>
      <c r="W157" s="88"/>
      <c r="X157" s="90"/>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91"/>
      <c r="AU157" s="91"/>
    </row>
    <row r="158" spans="1:47" ht="11.25" hidden="1" customHeight="1">
      <c r="A158" s="279"/>
      <c r="B158" s="279"/>
      <c r="C158" s="279"/>
      <c r="D158" s="279"/>
      <c r="E158" s="279"/>
      <c r="F158" s="317"/>
      <c r="G158" s="317"/>
      <c r="H158" s="317"/>
      <c r="I158" s="317"/>
      <c r="J158" s="317"/>
      <c r="K158" s="317"/>
      <c r="L158" s="317"/>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3"/>
      <c r="AU158" s="3"/>
    </row>
    <row r="159" spans="1:47" s="96" customFormat="1" ht="4.5" hidden="1" customHeight="1">
      <c r="A159" s="94"/>
      <c r="B159" s="94"/>
      <c r="C159" s="95"/>
      <c r="F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row>
    <row r="160" spans="1:47" ht="25.5" hidden="1" customHeight="1">
      <c r="A160" s="862" t="s">
        <v>251</v>
      </c>
      <c r="B160" s="862"/>
      <c r="C160" s="862"/>
      <c r="D160" s="862"/>
      <c r="E160" s="862"/>
      <c r="F160" s="862"/>
      <c r="G160" s="862"/>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862"/>
      <c r="AL160" s="862"/>
      <c r="AM160" s="862"/>
      <c r="AN160" s="862"/>
      <c r="AO160" s="862"/>
      <c r="AP160" s="862"/>
      <c r="AQ160" s="862"/>
      <c r="AR160" s="862"/>
      <c r="AS160" s="862"/>
      <c r="AT160" s="3"/>
    </row>
    <row r="161" spans="1:59" s="199" customFormat="1" ht="28.5" hidden="1" customHeight="1">
      <c r="A161" s="207"/>
      <c r="B161" s="98" t="s">
        <v>172</v>
      </c>
      <c r="D161" s="208"/>
      <c r="X161" s="93"/>
      <c r="AS161" s="38"/>
      <c r="AT161" s="197"/>
    </row>
    <row r="162" spans="1:59" s="199" customFormat="1" ht="28.5" hidden="1" customHeight="1">
      <c r="A162" s="207"/>
      <c r="B162" s="98" t="s">
        <v>173</v>
      </c>
      <c r="D162" s="208"/>
      <c r="X162" s="93"/>
      <c r="AS162" s="38"/>
    </row>
    <row r="163" spans="1:59" s="92" customFormat="1" ht="28.5" hidden="1" customHeight="1">
      <c r="A163" s="97"/>
      <c r="B163" s="98" t="s">
        <v>260</v>
      </c>
      <c r="D163" s="99"/>
      <c r="X163" s="93"/>
      <c r="AU163" s="3"/>
      <c r="AV163" s="3"/>
      <c r="AW163" s="3"/>
      <c r="AX163" s="3"/>
      <c r="AY163" s="3"/>
      <c r="AZ163" s="3"/>
      <c r="BA163" s="3"/>
      <c r="BB163" s="3"/>
      <c r="BC163" s="3"/>
      <c r="BD163" s="3"/>
    </row>
    <row r="164" spans="1:59" s="199" customFormat="1" ht="28.5" hidden="1" customHeight="1">
      <c r="A164" s="207"/>
      <c r="B164" s="98" t="s">
        <v>135</v>
      </c>
      <c r="D164" s="208"/>
      <c r="X164" s="93"/>
      <c r="AS164" s="38"/>
    </row>
    <row r="165" spans="1:59" s="75" customFormat="1" ht="28.5" hidden="1" customHeight="1">
      <c r="B165" s="98"/>
      <c r="C165" s="75" t="s">
        <v>169</v>
      </c>
      <c r="D165" s="9"/>
      <c r="X165" s="98"/>
      <c r="AC165" s="96"/>
      <c r="AD165" s="96"/>
      <c r="AE165" s="96"/>
      <c r="AF165" s="96"/>
      <c r="AG165" s="96"/>
      <c r="AH165" s="96"/>
      <c r="AI165" s="96"/>
      <c r="AJ165" s="96"/>
      <c r="AK165" s="96"/>
      <c r="AL165" s="96"/>
      <c r="AM165" s="96"/>
      <c r="AN165" s="96"/>
      <c r="AO165" s="96"/>
      <c r="AP165" s="96"/>
      <c r="AQ165" s="96"/>
      <c r="AR165" s="96"/>
      <c r="AT165" s="178"/>
    </row>
    <row r="166" spans="1:59" s="75" customFormat="1" ht="28.5" hidden="1" customHeight="1">
      <c r="B166" s="98"/>
      <c r="C166" s="559" t="s">
        <v>54</v>
      </c>
      <c r="D166" s="560"/>
      <c r="E166" s="560"/>
      <c r="F166" s="560"/>
      <c r="G166" s="560"/>
      <c r="H166" s="560"/>
      <c r="I166" s="560"/>
      <c r="J166" s="561"/>
      <c r="K166" s="559" t="s">
        <v>265</v>
      </c>
      <c r="L166" s="560"/>
      <c r="M166" s="560"/>
      <c r="N166" s="560"/>
      <c r="O166" s="560"/>
      <c r="P166" s="560"/>
      <c r="Q166" s="560"/>
      <c r="R166" s="561"/>
      <c r="S166" s="559" t="s">
        <v>267</v>
      </c>
      <c r="T166" s="560"/>
      <c r="U166" s="560"/>
      <c r="V166" s="560"/>
      <c r="W166" s="560"/>
      <c r="X166" s="560"/>
      <c r="Y166" s="560"/>
      <c r="Z166" s="561"/>
      <c r="AA166" s="559" t="s">
        <v>268</v>
      </c>
      <c r="AB166" s="560"/>
      <c r="AC166" s="560"/>
      <c r="AD166" s="560"/>
      <c r="AE166" s="560"/>
      <c r="AF166" s="560"/>
      <c r="AG166" s="560"/>
      <c r="AH166" s="561"/>
      <c r="AI166" s="559" t="s">
        <v>270</v>
      </c>
      <c r="AJ166" s="560"/>
      <c r="AK166" s="560"/>
      <c r="AL166" s="560"/>
      <c r="AM166" s="560"/>
      <c r="AN166" s="560"/>
      <c r="AO166" s="560"/>
      <c r="AP166" s="561"/>
    </row>
    <row r="167" spans="1:59" s="75" customFormat="1" ht="28.5" hidden="1" customHeight="1">
      <c r="B167" s="98"/>
      <c r="C167" s="736" t="s">
        <v>269</v>
      </c>
      <c r="D167" s="622"/>
      <c r="E167" s="622"/>
      <c r="F167" s="622"/>
      <c r="G167" s="623"/>
      <c r="H167" s="559" t="s">
        <v>263</v>
      </c>
      <c r="I167" s="560"/>
      <c r="J167" s="561"/>
      <c r="K167" s="621" t="s">
        <v>266</v>
      </c>
      <c r="L167" s="622"/>
      <c r="M167" s="622"/>
      <c r="N167" s="622"/>
      <c r="O167" s="622"/>
      <c r="P167" s="622"/>
      <c r="Q167" s="622"/>
      <c r="R167" s="623"/>
      <c r="S167" s="559" t="s">
        <v>266</v>
      </c>
      <c r="T167" s="560"/>
      <c r="U167" s="560"/>
      <c r="V167" s="560"/>
      <c r="W167" s="560"/>
      <c r="X167" s="560"/>
      <c r="Y167" s="560"/>
      <c r="Z167" s="561"/>
      <c r="AA167" s="559" t="s">
        <v>266</v>
      </c>
      <c r="AB167" s="560"/>
      <c r="AC167" s="560"/>
      <c r="AD167" s="560"/>
      <c r="AE167" s="560"/>
      <c r="AF167" s="560"/>
      <c r="AG167" s="560"/>
      <c r="AH167" s="561"/>
      <c r="AI167" s="977" t="s">
        <v>283</v>
      </c>
      <c r="AJ167" s="978"/>
      <c r="AK167" s="978"/>
      <c r="AL167" s="978"/>
      <c r="AM167" s="978"/>
      <c r="AN167" s="978"/>
      <c r="AO167" s="978"/>
      <c r="AP167" s="979"/>
    </row>
    <row r="168" spans="1:59" s="75" customFormat="1" ht="28.5" hidden="1" customHeight="1">
      <c r="B168" s="98"/>
      <c r="C168" s="527"/>
      <c r="D168" s="528"/>
      <c r="E168" s="528"/>
      <c r="F168" s="528"/>
      <c r="G168" s="529"/>
      <c r="H168" s="559" t="s">
        <v>264</v>
      </c>
      <c r="I168" s="560"/>
      <c r="J168" s="561"/>
      <c r="K168" s="527"/>
      <c r="L168" s="528"/>
      <c r="M168" s="528"/>
      <c r="N168" s="528"/>
      <c r="O168" s="528"/>
      <c r="P168" s="528"/>
      <c r="Q168" s="528"/>
      <c r="R168" s="529"/>
      <c r="S168" s="562" t="s">
        <v>284</v>
      </c>
      <c r="T168" s="563"/>
      <c r="U168" s="563"/>
      <c r="V168" s="563"/>
      <c r="W168" s="563"/>
      <c r="X168" s="563"/>
      <c r="Y168" s="563"/>
      <c r="Z168" s="564"/>
      <c r="AA168" s="562" t="s">
        <v>283</v>
      </c>
      <c r="AB168" s="563"/>
      <c r="AC168" s="563"/>
      <c r="AD168" s="563"/>
      <c r="AE168" s="563"/>
      <c r="AF168" s="563"/>
      <c r="AG168" s="563"/>
      <c r="AH168" s="564"/>
      <c r="AI168" s="980"/>
      <c r="AJ168" s="981"/>
      <c r="AK168" s="981"/>
      <c r="AL168" s="981"/>
      <c r="AM168" s="981"/>
      <c r="AN168" s="981"/>
      <c r="AO168" s="981"/>
      <c r="AP168" s="982"/>
    </row>
    <row r="169" spans="1:59" s="75" customFormat="1" ht="28.5" hidden="1" customHeight="1">
      <c r="B169" s="98"/>
      <c r="D169" s="75" t="s">
        <v>294</v>
      </c>
      <c r="X169" s="98"/>
      <c r="AC169" s="96"/>
      <c r="AD169" s="96"/>
      <c r="AE169" s="96"/>
      <c r="AF169" s="96"/>
      <c r="AG169" s="96"/>
      <c r="AH169" s="96"/>
      <c r="AI169" s="96"/>
      <c r="AJ169" s="96"/>
      <c r="AK169" s="96"/>
      <c r="AL169" s="96"/>
      <c r="AM169" s="96"/>
      <c r="AN169" s="96"/>
      <c r="AO169" s="96"/>
      <c r="AP169" s="96"/>
      <c r="AQ169" s="96"/>
      <c r="AR169" s="96"/>
      <c r="AT169" s="178"/>
    </row>
    <row r="170" spans="1:59" s="75" customFormat="1" ht="28.5" hidden="1" customHeight="1">
      <c r="B170" s="98"/>
      <c r="D170" s="75" t="s">
        <v>308</v>
      </c>
      <c r="X170" s="98"/>
      <c r="AC170" s="96"/>
      <c r="AD170" s="96"/>
      <c r="AE170" s="96"/>
      <c r="AF170" s="96"/>
      <c r="AG170" s="96"/>
      <c r="AH170" s="96"/>
      <c r="AI170" s="96"/>
      <c r="AJ170" s="96"/>
      <c r="AK170" s="96"/>
      <c r="AL170" s="96"/>
      <c r="AM170" s="96"/>
      <c r="AN170" s="96"/>
      <c r="AO170" s="96"/>
      <c r="AP170" s="96"/>
      <c r="AQ170" s="96"/>
      <c r="AR170" s="96"/>
      <c r="AT170" s="178"/>
    </row>
    <row r="171" spans="1:59" s="38" customFormat="1" ht="28.5" hidden="1" customHeight="1">
      <c r="A171" s="272"/>
      <c r="D171" s="7"/>
      <c r="X171" s="98"/>
    </row>
    <row r="172" spans="1:59" s="96" customFormat="1" ht="4.5" hidden="1" customHeight="1">
      <c r="A172" s="94"/>
      <c r="B172" s="94"/>
      <c r="C172" s="95"/>
      <c r="F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row>
    <row r="173" spans="1:59" ht="25.5" hidden="1" customHeight="1">
      <c r="A173" s="799" t="s">
        <v>218</v>
      </c>
      <c r="B173" s="800"/>
      <c r="C173" s="800"/>
      <c r="D173" s="800"/>
      <c r="E173" s="800"/>
      <c r="F173" s="800"/>
      <c r="G173" s="800"/>
      <c r="H173" s="800"/>
      <c r="I173" s="801"/>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U173" s="167" t="s">
        <v>112</v>
      </c>
      <c r="AV173" s="168"/>
      <c r="AW173" s="168"/>
      <c r="AX173" s="168"/>
      <c r="AY173" s="168"/>
      <c r="AZ173" s="169"/>
      <c r="BA173" s="168"/>
      <c r="BB173" s="168"/>
      <c r="BC173" s="169"/>
      <c r="BD173" s="168"/>
      <c r="BE173" s="168"/>
      <c r="BF173" s="169"/>
      <c r="BG173" s="170"/>
    </row>
    <row r="174" spans="1:59" ht="17.25" hidden="1" customHeight="1">
      <c r="A174" s="802"/>
      <c r="B174" s="803"/>
      <c r="C174" s="803"/>
      <c r="D174" s="803"/>
      <c r="E174" s="803"/>
      <c r="F174" s="803"/>
      <c r="G174" s="803"/>
      <c r="H174" s="803"/>
      <c r="I174" s="804"/>
      <c r="J174" s="101"/>
      <c r="K174" s="101"/>
      <c r="L174" s="101"/>
      <c r="M174" s="101"/>
      <c r="N174" s="101"/>
      <c r="O174" s="101"/>
      <c r="P174" s="101"/>
      <c r="Q174" s="101"/>
      <c r="R174" s="101"/>
      <c r="S174" s="101"/>
      <c r="T174" s="101"/>
      <c r="U174" s="101"/>
      <c r="V174" s="101"/>
      <c r="W174" s="101"/>
      <c r="X174" s="102"/>
      <c r="Y174" s="102"/>
      <c r="Z174" s="102"/>
      <c r="AA174" s="102"/>
      <c r="AB174" s="102"/>
      <c r="AC174" s="102"/>
      <c r="AD174" s="102"/>
      <c r="AE174" s="103"/>
      <c r="AF174" s="102"/>
      <c r="AG174" s="102"/>
      <c r="AH174" s="102"/>
      <c r="AI174" s="102"/>
      <c r="AJ174" s="102"/>
      <c r="AK174" s="102"/>
      <c r="AL174" s="102"/>
      <c r="AM174" s="102"/>
      <c r="AN174" s="102"/>
      <c r="AO174" s="102"/>
      <c r="AP174" s="104"/>
      <c r="AQ174" s="104"/>
      <c r="AR174" s="104"/>
      <c r="AS174" s="105"/>
      <c r="AU174" s="171"/>
      <c r="AV174" s="172"/>
      <c r="AW174" s="172"/>
      <c r="AX174" s="172"/>
      <c r="AY174" s="172"/>
      <c r="AZ174" s="172"/>
      <c r="BA174" s="172"/>
      <c r="BB174" s="172"/>
      <c r="BC174" s="172"/>
      <c r="BD174" s="172"/>
      <c r="BE174" s="172"/>
      <c r="BF174" s="172"/>
      <c r="BG174" s="173"/>
    </row>
    <row r="175" spans="1:59" ht="28.5" hidden="1" customHeight="1">
      <c r="A175" s="106"/>
      <c r="B175" s="107" t="s">
        <v>94</v>
      </c>
      <c r="C175" s="279"/>
      <c r="D175" s="279"/>
      <c r="E175" s="279"/>
      <c r="F175" s="12"/>
      <c r="G175" s="317"/>
      <c r="H175" s="12"/>
      <c r="I175" s="317"/>
      <c r="J175" s="317"/>
      <c r="K175" s="317"/>
      <c r="L175" s="317"/>
      <c r="M175" s="317"/>
      <c r="N175" s="317"/>
      <c r="O175" s="317"/>
      <c r="P175" s="317"/>
      <c r="Q175" s="317"/>
      <c r="R175" s="317"/>
      <c r="S175" s="317"/>
      <c r="T175" s="317"/>
      <c r="U175" s="317"/>
      <c r="V175" s="317"/>
      <c r="W175" s="317"/>
      <c r="X175" s="317"/>
      <c r="Y175" s="317"/>
      <c r="Z175" s="317"/>
      <c r="AA175" s="273"/>
      <c r="AB175" s="108"/>
      <c r="AC175" s="108"/>
      <c r="AD175" s="108"/>
      <c r="AE175" s="107" t="s">
        <v>101</v>
      </c>
      <c r="AF175" s="108"/>
      <c r="AG175" s="108"/>
      <c r="AH175" s="108"/>
      <c r="AI175" s="108"/>
      <c r="AJ175" s="108"/>
      <c r="AK175" s="108"/>
      <c r="AL175" s="108"/>
      <c r="AM175" s="108"/>
      <c r="AN175" s="108"/>
      <c r="AO175" s="108"/>
      <c r="AP175" s="108"/>
      <c r="AQ175" s="108"/>
      <c r="AR175" s="108"/>
      <c r="AS175" s="109"/>
      <c r="AT175" s="12"/>
      <c r="AU175" s="171"/>
      <c r="AV175" s="172" t="s">
        <v>114</v>
      </c>
      <c r="AW175" s="172"/>
      <c r="AX175" s="172"/>
      <c r="AY175" s="172" t="s">
        <v>18</v>
      </c>
      <c r="AZ175" s="172"/>
      <c r="BA175" s="172"/>
      <c r="BB175" s="172"/>
      <c r="BC175" s="172"/>
      <c r="BD175" s="172"/>
      <c r="BE175" s="172"/>
      <c r="BF175" s="172"/>
      <c r="BG175" s="173"/>
    </row>
    <row r="176" spans="1:59" ht="25.5" hidden="1" customHeight="1">
      <c r="A176" s="106"/>
      <c r="B176" s="595" t="s">
        <v>99</v>
      </c>
      <c r="C176" s="638"/>
      <c r="D176" s="638"/>
      <c r="E176" s="639"/>
      <c r="F176" s="688" t="s">
        <v>97</v>
      </c>
      <c r="G176" s="688"/>
      <c r="H176" s="653"/>
      <c r="I176" s="653"/>
      <c r="J176" s="655" t="s">
        <v>40</v>
      </c>
      <c r="K176" s="655"/>
      <c r="L176" s="653"/>
      <c r="M176" s="653"/>
      <c r="N176" s="655" t="s">
        <v>41</v>
      </c>
      <c r="O176" s="656"/>
      <c r="P176" s="659" t="s">
        <v>42</v>
      </c>
      <c r="Q176" s="656"/>
      <c r="R176" s="661" t="s">
        <v>98</v>
      </c>
      <c r="S176" s="661"/>
      <c r="T176" s="653"/>
      <c r="U176" s="653"/>
      <c r="V176" s="655" t="s">
        <v>40</v>
      </c>
      <c r="W176" s="655"/>
      <c r="X176" s="653"/>
      <c r="Y176" s="653"/>
      <c r="Z176" s="655" t="s">
        <v>41</v>
      </c>
      <c r="AA176" s="656"/>
      <c r="AB176" s="12"/>
      <c r="AC176" s="12"/>
      <c r="AD176" s="12"/>
      <c r="AE176" s="595" t="s">
        <v>164</v>
      </c>
      <c r="AF176" s="587"/>
      <c r="AG176" s="587"/>
      <c r="AH176" s="587"/>
      <c r="AI176" s="588"/>
      <c r="AJ176" s="665">
        <f>ROUNDDOWN(AY176/60,0)</f>
        <v>0</v>
      </c>
      <c r="AK176" s="665"/>
      <c r="AL176" s="795" t="s">
        <v>88</v>
      </c>
      <c r="AM176" s="795"/>
      <c r="AN176" s="665">
        <f>AY176-AJ176*60</f>
        <v>0</v>
      </c>
      <c r="AO176" s="665"/>
      <c r="AP176" s="655" t="s">
        <v>41</v>
      </c>
      <c r="AQ176" s="656"/>
      <c r="AR176" s="108"/>
      <c r="AS176" s="110"/>
      <c r="AT176" s="699"/>
      <c r="AU176" s="694" t="s">
        <v>45</v>
      </c>
      <c r="AV176" s="695">
        <f>T176*60+X176</f>
        <v>0</v>
      </c>
      <c r="AW176" s="172"/>
      <c r="AX176" s="689" t="s">
        <v>247</v>
      </c>
      <c r="AY176" s="695">
        <f>(T176*60+X176)-(H176*60+L176)</f>
        <v>0</v>
      </c>
      <c r="AZ176" s="172"/>
      <c r="BA176" s="172"/>
      <c r="BB176" s="172"/>
      <c r="BC176" s="172"/>
      <c r="BD176" s="172"/>
      <c r="BE176" s="172"/>
      <c r="BF176" s="172"/>
      <c r="BG176" s="173"/>
    </row>
    <row r="177" spans="1:59" ht="25.5" hidden="1" customHeight="1">
      <c r="A177" s="106"/>
      <c r="B177" s="640"/>
      <c r="C177" s="641"/>
      <c r="D177" s="641"/>
      <c r="E177" s="642"/>
      <c r="F177" s="688"/>
      <c r="G177" s="688"/>
      <c r="H177" s="654"/>
      <c r="I177" s="654"/>
      <c r="J177" s="657"/>
      <c r="K177" s="657"/>
      <c r="L177" s="654"/>
      <c r="M177" s="654"/>
      <c r="N177" s="657"/>
      <c r="O177" s="658"/>
      <c r="P177" s="660"/>
      <c r="Q177" s="658"/>
      <c r="R177" s="662"/>
      <c r="S177" s="662"/>
      <c r="T177" s="654"/>
      <c r="U177" s="654"/>
      <c r="V177" s="657"/>
      <c r="W177" s="657"/>
      <c r="X177" s="654"/>
      <c r="Y177" s="654"/>
      <c r="Z177" s="657"/>
      <c r="AA177" s="658"/>
      <c r="AB177" s="12"/>
      <c r="AC177" s="12"/>
      <c r="AD177" s="12"/>
      <c r="AE177" s="599"/>
      <c r="AF177" s="593"/>
      <c r="AG177" s="593"/>
      <c r="AH177" s="593"/>
      <c r="AI177" s="594"/>
      <c r="AJ177" s="666"/>
      <c r="AK177" s="666"/>
      <c r="AL177" s="796"/>
      <c r="AM177" s="796"/>
      <c r="AN177" s="666"/>
      <c r="AO177" s="666"/>
      <c r="AP177" s="657"/>
      <c r="AQ177" s="658"/>
      <c r="AR177" s="108"/>
      <c r="AS177" s="110"/>
      <c r="AT177" s="699"/>
      <c r="AU177" s="694"/>
      <c r="AV177" s="696"/>
      <c r="AW177" s="172"/>
      <c r="AX177" s="689"/>
      <c r="AY177" s="696"/>
      <c r="AZ177" s="172"/>
      <c r="BA177" s="172"/>
      <c r="BB177" s="172"/>
      <c r="BC177" s="172"/>
      <c r="BD177" s="172"/>
      <c r="BE177" s="172"/>
      <c r="BF177" s="172"/>
      <c r="BG177" s="173"/>
    </row>
    <row r="178" spans="1:59" ht="25.5" hidden="1" customHeight="1" thickBot="1">
      <c r="A178" s="106"/>
      <c r="B178" s="111"/>
      <c r="C178" s="111"/>
      <c r="D178" s="111"/>
      <c r="E178" s="111"/>
      <c r="F178" s="112"/>
      <c r="G178" s="112"/>
      <c r="H178" s="276"/>
      <c r="I178" s="112"/>
      <c r="J178" s="112"/>
      <c r="K178" s="112"/>
      <c r="L178" s="112"/>
      <c r="M178" s="112"/>
      <c r="N178" s="112"/>
      <c r="O178" s="112"/>
      <c r="P178" s="112"/>
      <c r="Q178" s="112"/>
      <c r="R178" s="112"/>
      <c r="S178" s="112"/>
      <c r="T178" s="112"/>
      <c r="U178" s="112"/>
      <c r="V178" s="112"/>
      <c r="W178" s="112"/>
      <c r="X178" s="108"/>
      <c r="Y178" s="108"/>
      <c r="Z178" s="317"/>
      <c r="AA178" s="273"/>
      <c r="AB178" s="108"/>
      <c r="AC178" s="108"/>
      <c r="AD178" s="108"/>
      <c r="AE178" s="108"/>
      <c r="AF178" s="108"/>
      <c r="AG178" s="108"/>
      <c r="AH178" s="108"/>
      <c r="AI178" s="108"/>
      <c r="AJ178" s="218"/>
      <c r="AK178" s="108"/>
      <c r="AL178" s="108"/>
      <c r="AM178" s="108"/>
      <c r="AN178" s="108"/>
      <c r="AO178" s="108"/>
      <c r="AP178" s="108"/>
      <c r="AQ178" s="108"/>
      <c r="AR178" s="108"/>
      <c r="AS178" s="110"/>
      <c r="AU178" s="171"/>
      <c r="AV178" s="176"/>
      <c r="AW178" s="176"/>
      <c r="AX178" s="176"/>
      <c r="AY178" s="176"/>
      <c r="AZ178" s="176"/>
      <c r="BA178" s="176"/>
      <c r="BB178" s="176"/>
      <c r="BC178" s="176"/>
      <c r="BD178" s="176"/>
      <c r="BE178" s="176"/>
      <c r="BF178" s="176"/>
      <c r="BG178" s="177"/>
    </row>
    <row r="179" spans="1:59" s="12" customFormat="1" ht="25.5" hidden="1" customHeight="1">
      <c r="A179" s="106"/>
      <c r="B179" s="114" t="s">
        <v>245</v>
      </c>
      <c r="C179" s="279"/>
      <c r="D179" s="279"/>
      <c r="E179" s="279"/>
      <c r="F179" s="317"/>
      <c r="G179" s="317"/>
      <c r="H179" s="317"/>
      <c r="I179" s="317"/>
      <c r="J179" s="317"/>
      <c r="K179" s="317"/>
      <c r="L179" s="317"/>
      <c r="M179" s="317"/>
      <c r="N179" s="317"/>
      <c r="O179" s="317"/>
      <c r="P179" s="317"/>
      <c r="Q179" s="317"/>
      <c r="R179" s="317"/>
      <c r="S179" s="317"/>
      <c r="T179" s="317"/>
      <c r="U179" s="317"/>
      <c r="V179" s="317"/>
      <c r="W179" s="273"/>
      <c r="X179" s="108"/>
      <c r="Y179" s="108"/>
      <c r="Z179" s="317"/>
      <c r="AA179" s="273"/>
      <c r="AB179" s="108"/>
      <c r="AC179" s="108"/>
      <c r="AD179" s="108"/>
      <c r="AE179" s="107" t="s">
        <v>100</v>
      </c>
      <c r="AF179" s="108"/>
      <c r="AG179" s="108"/>
      <c r="AH179" s="108"/>
      <c r="AI179" s="108"/>
      <c r="AJ179" s="108"/>
      <c r="AK179" s="108"/>
      <c r="AL179" s="108"/>
      <c r="AM179" s="108"/>
      <c r="AN179" s="108"/>
      <c r="AO179" s="108"/>
      <c r="AP179" s="108"/>
      <c r="AQ179" s="108"/>
      <c r="AR179" s="108"/>
      <c r="AS179" s="110"/>
      <c r="AU179" s="674" t="s">
        <v>272</v>
      </c>
      <c r="AV179" s="169" t="s">
        <v>220</v>
      </c>
      <c r="AW179" s="169"/>
      <c r="AX179" s="169"/>
      <c r="AY179" s="169" t="s">
        <v>291</v>
      </c>
      <c r="AZ179" s="169"/>
      <c r="BA179" s="167"/>
      <c r="BB179" s="225" t="s">
        <v>139</v>
      </c>
      <c r="BC179" s="169"/>
      <c r="BD179" s="169"/>
      <c r="BE179" s="169"/>
      <c r="BF179" s="169"/>
      <c r="BG179" s="175"/>
    </row>
    <row r="180" spans="1:59" s="8" customFormat="1" ht="25.5" hidden="1" customHeight="1" thickBot="1">
      <c r="A180" s="221"/>
      <c r="B180" s="209" t="s">
        <v>254</v>
      </c>
      <c r="C180" s="209"/>
      <c r="D180" s="209"/>
      <c r="E180" s="209"/>
      <c r="F180" s="209"/>
      <c r="G180" s="209"/>
      <c r="H180" s="209"/>
      <c r="I180" s="209"/>
      <c r="J180" s="209"/>
      <c r="K180" s="209"/>
      <c r="L180" s="209"/>
      <c r="M180" s="209"/>
      <c r="N180" s="209"/>
      <c r="O180" s="211"/>
      <c r="P180" s="209"/>
      <c r="Q180" s="209"/>
      <c r="R180" s="209"/>
      <c r="S180" s="209"/>
      <c r="T180" s="209"/>
      <c r="U180" s="222"/>
      <c r="V180" s="209"/>
      <c r="W180" s="209"/>
      <c r="X180" s="223"/>
      <c r="Y180" s="223"/>
      <c r="Z180" s="317"/>
      <c r="AA180" s="273"/>
      <c r="AB180" s="223"/>
      <c r="AC180" s="223"/>
      <c r="AD180" s="223"/>
      <c r="AE180" s="209" t="s">
        <v>254</v>
      </c>
      <c r="AF180" s="211"/>
      <c r="AG180" s="210"/>
      <c r="AH180" s="210"/>
      <c r="AI180" s="210"/>
      <c r="AJ180" s="210"/>
      <c r="AK180" s="210"/>
      <c r="AL180" s="210"/>
      <c r="AM180" s="210"/>
      <c r="AN180" s="223"/>
      <c r="AO180" s="223"/>
      <c r="AP180" s="223"/>
      <c r="AQ180" s="137"/>
      <c r="AR180" s="223"/>
      <c r="AS180" s="224"/>
      <c r="AU180" s="675"/>
      <c r="AV180" s="172" t="s">
        <v>140</v>
      </c>
      <c r="AW180" s="174"/>
      <c r="AX180" s="172"/>
      <c r="AY180" s="228" t="s">
        <v>249</v>
      </c>
      <c r="AZ180" s="174"/>
      <c r="BA180" s="243"/>
      <c r="BB180" s="226" t="s">
        <v>221</v>
      </c>
      <c r="BC180" s="174"/>
      <c r="BD180" s="172"/>
      <c r="BE180" s="172" t="s">
        <v>96</v>
      </c>
      <c r="BF180" s="172"/>
      <c r="BG180" s="173"/>
    </row>
    <row r="181" spans="1:59" ht="25.5" hidden="1" customHeight="1">
      <c r="A181" s="106"/>
      <c r="B181" s="595" t="s">
        <v>109</v>
      </c>
      <c r="C181" s="638"/>
      <c r="D181" s="638"/>
      <c r="E181" s="639"/>
      <c r="F181" s="688" t="s">
        <v>97</v>
      </c>
      <c r="G181" s="688"/>
      <c r="H181" s="663"/>
      <c r="I181" s="653"/>
      <c r="J181" s="655" t="s">
        <v>40</v>
      </c>
      <c r="K181" s="655"/>
      <c r="L181" s="653"/>
      <c r="M181" s="653"/>
      <c r="N181" s="655" t="s">
        <v>41</v>
      </c>
      <c r="O181" s="656"/>
      <c r="P181" s="659" t="s">
        <v>42</v>
      </c>
      <c r="Q181" s="656"/>
      <c r="R181" s="661" t="s">
        <v>98</v>
      </c>
      <c r="S181" s="661"/>
      <c r="T181" s="663"/>
      <c r="U181" s="653"/>
      <c r="V181" s="655" t="s">
        <v>40</v>
      </c>
      <c r="W181" s="655"/>
      <c r="X181" s="653"/>
      <c r="Y181" s="653"/>
      <c r="Z181" s="655" t="s">
        <v>41</v>
      </c>
      <c r="AA181" s="656"/>
      <c r="AB181" s="108"/>
      <c r="AC181" s="108"/>
      <c r="AD181" s="108"/>
      <c r="AE181" s="681" t="s">
        <v>165</v>
      </c>
      <c r="AF181" s="655"/>
      <c r="AG181" s="655"/>
      <c r="AH181" s="655"/>
      <c r="AI181" s="656"/>
      <c r="AJ181" s="682">
        <f>ROUNDDOWN(BE181/60,0)</f>
        <v>0</v>
      </c>
      <c r="AK181" s="665"/>
      <c r="AL181" s="655" t="s">
        <v>40</v>
      </c>
      <c r="AM181" s="655"/>
      <c r="AN181" s="665">
        <f>BE181-AJ181*60</f>
        <v>0</v>
      </c>
      <c r="AO181" s="665"/>
      <c r="AP181" s="655" t="s">
        <v>41</v>
      </c>
      <c r="AQ181" s="656"/>
      <c r="AR181" s="108"/>
      <c r="AS181" s="115"/>
      <c r="AU181" s="694" t="s">
        <v>137</v>
      </c>
      <c r="AV181" s="695">
        <f>T181*60+X181</f>
        <v>0</v>
      </c>
      <c r="AW181" s="697"/>
      <c r="AX181" s="689" t="s">
        <v>138</v>
      </c>
      <c r="AY181" s="695">
        <f>20*60</f>
        <v>1200</v>
      </c>
      <c r="AZ181" s="172"/>
      <c r="BA181" s="694" t="s">
        <v>46</v>
      </c>
      <c r="BB181" s="695">
        <f>IF(AV181&lt;=AY181,AY181,AV176)</f>
        <v>1200</v>
      </c>
      <c r="BC181" s="698"/>
      <c r="BD181" s="689" t="s">
        <v>248</v>
      </c>
      <c r="BE181" s="690">
        <f>IF(AV176-BB181&gt;0,AV176-BB181,0)</f>
        <v>0</v>
      </c>
      <c r="BF181" s="692" t="s">
        <v>136</v>
      </c>
      <c r="BG181" s="693"/>
    </row>
    <row r="182" spans="1:59" ht="25.5" hidden="1" customHeight="1">
      <c r="A182" s="106"/>
      <c r="B182" s="640"/>
      <c r="C182" s="641"/>
      <c r="D182" s="641"/>
      <c r="E182" s="642"/>
      <c r="F182" s="688"/>
      <c r="G182" s="688"/>
      <c r="H182" s="664"/>
      <c r="I182" s="654"/>
      <c r="J182" s="657"/>
      <c r="K182" s="657"/>
      <c r="L182" s="654"/>
      <c r="M182" s="654"/>
      <c r="N182" s="657"/>
      <c r="O182" s="658"/>
      <c r="P182" s="660"/>
      <c r="Q182" s="658"/>
      <c r="R182" s="662"/>
      <c r="S182" s="662"/>
      <c r="T182" s="664"/>
      <c r="U182" s="654"/>
      <c r="V182" s="657"/>
      <c r="W182" s="657"/>
      <c r="X182" s="654"/>
      <c r="Y182" s="654"/>
      <c r="Z182" s="657"/>
      <c r="AA182" s="658"/>
      <c r="AB182" s="12"/>
      <c r="AC182" s="12"/>
      <c r="AD182" s="12"/>
      <c r="AE182" s="660"/>
      <c r="AF182" s="657"/>
      <c r="AG182" s="657"/>
      <c r="AH182" s="657"/>
      <c r="AI182" s="658"/>
      <c r="AJ182" s="683"/>
      <c r="AK182" s="666"/>
      <c r="AL182" s="657"/>
      <c r="AM182" s="657"/>
      <c r="AN182" s="666"/>
      <c r="AO182" s="666"/>
      <c r="AP182" s="657"/>
      <c r="AQ182" s="658"/>
      <c r="AR182" s="108"/>
      <c r="AS182" s="115"/>
      <c r="AU182" s="694"/>
      <c r="AV182" s="696"/>
      <c r="AW182" s="697"/>
      <c r="AX182" s="689"/>
      <c r="AY182" s="696"/>
      <c r="AZ182" s="172"/>
      <c r="BA182" s="694"/>
      <c r="BB182" s="696"/>
      <c r="BC182" s="698"/>
      <c r="BD182" s="689"/>
      <c r="BE182" s="691"/>
      <c r="BF182" s="692"/>
      <c r="BG182" s="693"/>
    </row>
    <row r="183" spans="1:59" s="8" customFormat="1" ht="25.5" hidden="1" customHeight="1">
      <c r="A183" s="221"/>
      <c r="B183" s="209" t="s">
        <v>246</v>
      </c>
      <c r="C183" s="209"/>
      <c r="D183" s="209"/>
      <c r="E183" s="209"/>
      <c r="F183" s="209"/>
      <c r="G183" s="209"/>
      <c r="H183" s="209"/>
      <c r="I183" s="209"/>
      <c r="J183" s="209"/>
      <c r="K183" s="209"/>
      <c r="L183" s="209"/>
      <c r="M183" s="209"/>
      <c r="N183" s="209"/>
      <c r="O183" s="211"/>
      <c r="P183" s="209"/>
      <c r="Q183" s="209"/>
      <c r="R183" s="209"/>
      <c r="S183" s="209"/>
      <c r="T183" s="209"/>
      <c r="U183" s="222"/>
      <c r="V183" s="209"/>
      <c r="W183" s="209"/>
      <c r="X183" s="223"/>
      <c r="Y183" s="223"/>
      <c r="Z183" s="317"/>
      <c r="AA183" s="273"/>
      <c r="AB183" s="223"/>
      <c r="AC183" s="223"/>
      <c r="AD183" s="223"/>
      <c r="AE183" s="209" t="s">
        <v>246</v>
      </c>
      <c r="AF183" s="211"/>
      <c r="AG183" s="210"/>
      <c r="AH183" s="210"/>
      <c r="AI183" s="210"/>
      <c r="AJ183" s="210"/>
      <c r="AK183" s="210"/>
      <c r="AL183" s="210"/>
      <c r="AM183" s="210"/>
      <c r="AN183" s="223"/>
      <c r="AO183" s="223"/>
      <c r="AP183" s="223"/>
      <c r="AQ183" s="137"/>
      <c r="AR183" s="223"/>
      <c r="AS183" s="224"/>
      <c r="AU183" s="242"/>
      <c r="AV183" s="172"/>
      <c r="AW183" s="172"/>
      <c r="AX183" s="172"/>
      <c r="AY183" s="172"/>
      <c r="AZ183" s="172"/>
      <c r="BA183" s="219" t="s">
        <v>141</v>
      </c>
      <c r="BB183" s="172"/>
      <c r="BC183" s="172"/>
      <c r="BD183" s="172"/>
      <c r="BE183" s="172"/>
      <c r="BF183" s="172"/>
      <c r="BG183" s="173"/>
    </row>
    <row r="184" spans="1:59" ht="25.5" hidden="1" customHeight="1" thickBot="1">
      <c r="A184" s="106"/>
      <c r="B184" s="595" t="s">
        <v>109</v>
      </c>
      <c r="C184" s="638"/>
      <c r="D184" s="638"/>
      <c r="E184" s="639"/>
      <c r="F184" s="688" t="s">
        <v>97</v>
      </c>
      <c r="G184" s="688"/>
      <c r="H184" s="663"/>
      <c r="I184" s="653"/>
      <c r="J184" s="655" t="s">
        <v>40</v>
      </c>
      <c r="K184" s="655"/>
      <c r="L184" s="653"/>
      <c r="M184" s="653"/>
      <c r="N184" s="655" t="s">
        <v>41</v>
      </c>
      <c r="O184" s="656"/>
      <c r="P184" s="659" t="s">
        <v>42</v>
      </c>
      <c r="Q184" s="656"/>
      <c r="R184" s="661" t="s">
        <v>98</v>
      </c>
      <c r="S184" s="661"/>
      <c r="T184" s="663"/>
      <c r="U184" s="653"/>
      <c r="V184" s="655" t="s">
        <v>40</v>
      </c>
      <c r="W184" s="655"/>
      <c r="X184" s="653"/>
      <c r="Y184" s="653"/>
      <c r="Z184" s="655" t="s">
        <v>41</v>
      </c>
      <c r="AA184" s="656"/>
      <c r="AB184" s="108"/>
      <c r="AC184" s="108"/>
      <c r="AD184" s="108"/>
      <c r="AE184" s="681" t="s">
        <v>165</v>
      </c>
      <c r="AF184" s="655"/>
      <c r="AG184" s="655"/>
      <c r="AH184" s="655"/>
      <c r="AI184" s="656"/>
      <c r="AJ184" s="682">
        <f>ROUNDDOWN(BE187/60,0)</f>
        <v>0</v>
      </c>
      <c r="AK184" s="665"/>
      <c r="AL184" s="655" t="s">
        <v>40</v>
      </c>
      <c r="AM184" s="655"/>
      <c r="AN184" s="665">
        <f>BE187-AJ184*60</f>
        <v>0</v>
      </c>
      <c r="AO184" s="665"/>
      <c r="AP184" s="655" t="s">
        <v>41</v>
      </c>
      <c r="AQ184" s="656"/>
      <c r="AR184" s="108"/>
      <c r="AS184" s="115"/>
      <c r="AU184" s="171"/>
      <c r="AV184" s="244"/>
      <c r="AW184" s="176"/>
      <c r="AX184" s="176"/>
      <c r="AY184" s="176"/>
      <c r="AZ184" s="176"/>
      <c r="BA184" s="220" t="s">
        <v>258</v>
      </c>
      <c r="BB184" s="244"/>
      <c r="BC184" s="244"/>
      <c r="BD184" s="244"/>
      <c r="BE184" s="244"/>
      <c r="BF184" s="244"/>
      <c r="BG184" s="177"/>
    </row>
    <row r="185" spans="1:59" ht="25.5" hidden="1" customHeight="1">
      <c r="A185" s="106"/>
      <c r="B185" s="640"/>
      <c r="C185" s="641"/>
      <c r="D185" s="641"/>
      <c r="E185" s="642"/>
      <c r="F185" s="688"/>
      <c r="G185" s="688"/>
      <c r="H185" s="664"/>
      <c r="I185" s="654"/>
      <c r="J185" s="657"/>
      <c r="K185" s="657"/>
      <c r="L185" s="654"/>
      <c r="M185" s="654"/>
      <c r="N185" s="657"/>
      <c r="O185" s="658"/>
      <c r="P185" s="660"/>
      <c r="Q185" s="658"/>
      <c r="R185" s="662"/>
      <c r="S185" s="662"/>
      <c r="T185" s="664"/>
      <c r="U185" s="654"/>
      <c r="V185" s="657"/>
      <c r="W185" s="657"/>
      <c r="X185" s="654"/>
      <c r="Y185" s="654"/>
      <c r="Z185" s="657"/>
      <c r="AA185" s="658"/>
      <c r="AB185" s="12"/>
      <c r="AC185" s="12"/>
      <c r="AD185" s="12"/>
      <c r="AE185" s="660"/>
      <c r="AF185" s="657"/>
      <c r="AG185" s="657"/>
      <c r="AH185" s="657"/>
      <c r="AI185" s="658"/>
      <c r="AJ185" s="683"/>
      <c r="AK185" s="666"/>
      <c r="AL185" s="657"/>
      <c r="AM185" s="657"/>
      <c r="AN185" s="666"/>
      <c r="AO185" s="666"/>
      <c r="AP185" s="657"/>
      <c r="AQ185" s="658"/>
      <c r="AR185" s="108"/>
      <c r="AS185" s="115"/>
      <c r="AU185" s="674" t="s">
        <v>275</v>
      </c>
      <c r="AV185" s="232" t="s">
        <v>220</v>
      </c>
      <c r="AW185" s="232"/>
      <c r="AX185" s="232"/>
      <c r="AY185" s="169" t="s">
        <v>291</v>
      </c>
      <c r="AZ185" s="232"/>
      <c r="BA185" s="245"/>
      <c r="BB185" s="233" t="s">
        <v>139</v>
      </c>
      <c r="BC185" s="232"/>
      <c r="BD185" s="232"/>
      <c r="BE185" s="232"/>
      <c r="BF185" s="232"/>
      <c r="BG185" s="234"/>
    </row>
    <row r="186" spans="1:59" s="8" customFormat="1" ht="25.5" hidden="1" customHeight="1" thickBot="1">
      <c r="A186" s="221"/>
      <c r="B186" s="209" t="s">
        <v>274</v>
      </c>
      <c r="C186" s="209"/>
      <c r="D186" s="209"/>
      <c r="E186" s="209"/>
      <c r="F186" s="209"/>
      <c r="G186" s="209"/>
      <c r="H186" s="209"/>
      <c r="I186" s="209"/>
      <c r="J186" s="209"/>
      <c r="K186" s="209"/>
      <c r="L186" s="209"/>
      <c r="M186" s="209"/>
      <c r="N186" s="209"/>
      <c r="O186" s="211"/>
      <c r="P186" s="209"/>
      <c r="Q186" s="209"/>
      <c r="R186" s="209"/>
      <c r="S186" s="209"/>
      <c r="T186" s="209"/>
      <c r="U186" s="222"/>
      <c r="V186" s="209"/>
      <c r="W186" s="209"/>
      <c r="X186" s="223"/>
      <c r="Y186" s="223"/>
      <c r="Z186" s="317"/>
      <c r="AA186" s="273"/>
      <c r="AB186" s="223"/>
      <c r="AC186" s="223"/>
      <c r="AD186" s="223"/>
      <c r="AE186" s="209" t="s">
        <v>274</v>
      </c>
      <c r="AF186" s="211"/>
      <c r="AG186" s="210"/>
      <c r="AH186" s="210"/>
      <c r="AI186" s="210"/>
      <c r="AJ186" s="210"/>
      <c r="AK186" s="210"/>
      <c r="AL186" s="210"/>
      <c r="AM186" s="210"/>
      <c r="AN186" s="223"/>
      <c r="AO186" s="223"/>
      <c r="AP186" s="223"/>
      <c r="AQ186" s="137"/>
      <c r="AR186" s="223"/>
      <c r="AS186" s="224"/>
      <c r="AU186" s="675"/>
      <c r="AV186" s="228" t="s">
        <v>140</v>
      </c>
      <c r="AW186" s="235"/>
      <c r="AX186" s="228"/>
      <c r="AY186" s="228" t="s">
        <v>285</v>
      </c>
      <c r="AZ186" s="235"/>
      <c r="BA186" s="245"/>
      <c r="BB186" s="226" t="s">
        <v>221</v>
      </c>
      <c r="BC186" s="235"/>
      <c r="BD186" s="228"/>
      <c r="BE186" s="228" t="s">
        <v>96</v>
      </c>
      <c r="BF186" s="228"/>
      <c r="BG186" s="236"/>
    </row>
    <row r="187" spans="1:59" ht="25.5" hidden="1" customHeight="1">
      <c r="A187" s="106"/>
      <c r="B187" s="595" t="s">
        <v>109</v>
      </c>
      <c r="C187" s="638"/>
      <c r="D187" s="638"/>
      <c r="E187" s="639"/>
      <c r="F187" s="688" t="s">
        <v>97</v>
      </c>
      <c r="G187" s="688"/>
      <c r="H187" s="663"/>
      <c r="I187" s="653"/>
      <c r="J187" s="655" t="s">
        <v>40</v>
      </c>
      <c r="K187" s="655"/>
      <c r="L187" s="653"/>
      <c r="M187" s="653"/>
      <c r="N187" s="655" t="s">
        <v>41</v>
      </c>
      <c r="O187" s="656"/>
      <c r="P187" s="659" t="s">
        <v>42</v>
      </c>
      <c r="Q187" s="656"/>
      <c r="R187" s="661" t="s">
        <v>98</v>
      </c>
      <c r="S187" s="661"/>
      <c r="T187" s="663"/>
      <c r="U187" s="653"/>
      <c r="V187" s="655" t="s">
        <v>40</v>
      </c>
      <c r="W187" s="655"/>
      <c r="X187" s="653"/>
      <c r="Y187" s="653"/>
      <c r="Z187" s="655" t="s">
        <v>41</v>
      </c>
      <c r="AA187" s="656"/>
      <c r="AB187" s="108"/>
      <c r="AC187" s="108"/>
      <c r="AD187" s="108"/>
      <c r="AE187" s="681" t="s">
        <v>288</v>
      </c>
      <c r="AF187" s="655"/>
      <c r="AG187" s="655"/>
      <c r="AH187" s="655"/>
      <c r="AI187" s="656"/>
      <c r="AJ187" s="682">
        <f>ROUNDDOWN(BE193/60,0)</f>
        <v>0</v>
      </c>
      <c r="AK187" s="665"/>
      <c r="AL187" s="655" t="s">
        <v>40</v>
      </c>
      <c r="AM187" s="655"/>
      <c r="AN187" s="665">
        <f>BE193-AJ187*60</f>
        <v>0</v>
      </c>
      <c r="AO187" s="665"/>
      <c r="AP187" s="655" t="s">
        <v>41</v>
      </c>
      <c r="AQ187" s="656"/>
      <c r="AR187" s="108"/>
      <c r="AS187" s="115"/>
      <c r="AU187" s="680" t="s">
        <v>137</v>
      </c>
      <c r="AV187" s="632">
        <f>T184*60+X184</f>
        <v>0</v>
      </c>
      <c r="AW187" s="531"/>
      <c r="AX187" s="667" t="s">
        <v>138</v>
      </c>
      <c r="AY187" s="632">
        <f>IF(C196="☑",21*60,20*60)</f>
        <v>1260</v>
      </c>
      <c r="AZ187" s="228"/>
      <c r="BA187" s="680" t="s">
        <v>46</v>
      </c>
      <c r="BB187" s="632">
        <f>IF(AV187&lt;=AY187,AY187,AV176)</f>
        <v>1260</v>
      </c>
      <c r="BC187" s="537"/>
      <c r="BD187" s="667" t="s">
        <v>248</v>
      </c>
      <c r="BE187" s="668">
        <f>IF(AV176-BB187&gt;0,AV176-BB187,0)</f>
        <v>0</v>
      </c>
      <c r="BF187" s="670" t="s">
        <v>136</v>
      </c>
      <c r="BG187" s="671"/>
    </row>
    <row r="188" spans="1:59" ht="25.5" hidden="1" customHeight="1">
      <c r="A188" s="106"/>
      <c r="B188" s="640"/>
      <c r="C188" s="641"/>
      <c r="D188" s="641"/>
      <c r="E188" s="642"/>
      <c r="F188" s="688"/>
      <c r="G188" s="688"/>
      <c r="H188" s="664"/>
      <c r="I188" s="654"/>
      <c r="J188" s="657"/>
      <c r="K188" s="657"/>
      <c r="L188" s="654"/>
      <c r="M188" s="654"/>
      <c r="N188" s="657"/>
      <c r="O188" s="658"/>
      <c r="P188" s="660"/>
      <c r="Q188" s="658"/>
      <c r="R188" s="662"/>
      <c r="S188" s="662"/>
      <c r="T188" s="664"/>
      <c r="U188" s="654"/>
      <c r="V188" s="657"/>
      <c r="W188" s="657"/>
      <c r="X188" s="654"/>
      <c r="Y188" s="654"/>
      <c r="Z188" s="657"/>
      <c r="AA188" s="658"/>
      <c r="AB188" s="12"/>
      <c r="AC188" s="12"/>
      <c r="AD188" s="12"/>
      <c r="AE188" s="660"/>
      <c r="AF188" s="657"/>
      <c r="AG188" s="657"/>
      <c r="AH188" s="657"/>
      <c r="AI188" s="658"/>
      <c r="AJ188" s="683"/>
      <c r="AK188" s="666"/>
      <c r="AL188" s="657"/>
      <c r="AM188" s="657"/>
      <c r="AN188" s="666"/>
      <c r="AO188" s="666"/>
      <c r="AP188" s="657"/>
      <c r="AQ188" s="658"/>
      <c r="AR188" s="108"/>
      <c r="AS188" s="115"/>
      <c r="AU188" s="680"/>
      <c r="AV188" s="633"/>
      <c r="AW188" s="531"/>
      <c r="AX188" s="667"/>
      <c r="AY188" s="633"/>
      <c r="AZ188" s="228"/>
      <c r="BA188" s="680"/>
      <c r="BB188" s="633"/>
      <c r="BC188" s="537"/>
      <c r="BD188" s="667"/>
      <c r="BE188" s="669"/>
      <c r="BF188" s="670"/>
      <c r="BG188" s="671"/>
    </row>
    <row r="189" spans="1:59" ht="25.5" hidden="1" customHeight="1">
      <c r="A189" s="116"/>
      <c r="B189" s="111"/>
      <c r="C189" s="111"/>
      <c r="D189" s="111"/>
      <c r="E189" s="111"/>
      <c r="F189" s="12"/>
      <c r="G189" s="111"/>
      <c r="H189" s="276"/>
      <c r="I189" s="111"/>
      <c r="J189" s="111"/>
      <c r="K189" s="111"/>
      <c r="L189" s="111"/>
      <c r="M189" s="111"/>
      <c r="N189" s="111"/>
      <c r="O189" s="111"/>
      <c r="P189" s="117"/>
      <c r="Q189" s="111"/>
      <c r="R189" s="111"/>
      <c r="S189" s="111"/>
      <c r="T189" s="111"/>
      <c r="U189" s="111"/>
      <c r="V189" s="111"/>
      <c r="W189" s="111"/>
      <c r="X189" s="108"/>
      <c r="Y189" s="108"/>
      <c r="Z189" s="317"/>
      <c r="AA189" s="12"/>
      <c r="AB189" s="12"/>
      <c r="AC189" s="12"/>
      <c r="AD189" s="12"/>
      <c r="AE189" s="12"/>
      <c r="AF189" s="12"/>
      <c r="AG189" s="12"/>
      <c r="AH189" s="12"/>
      <c r="AI189" s="12"/>
      <c r="AJ189" s="218"/>
      <c r="AK189" s="12"/>
      <c r="AL189" s="12"/>
      <c r="AM189" s="12"/>
      <c r="AN189" s="12"/>
      <c r="AO189" s="12"/>
      <c r="AP189" s="12"/>
      <c r="AQ189" s="12"/>
      <c r="AR189" s="12"/>
      <c r="AS189" s="110"/>
      <c r="AU189" s="243"/>
      <c r="AV189" s="228"/>
      <c r="AW189" s="228"/>
      <c r="AX189" s="228"/>
      <c r="AY189" s="228"/>
      <c r="AZ189" s="228"/>
      <c r="BA189" s="237" t="s">
        <v>141</v>
      </c>
      <c r="BB189" s="228"/>
      <c r="BC189" s="228"/>
      <c r="BD189" s="228"/>
      <c r="BE189" s="228"/>
      <c r="BF189" s="228"/>
      <c r="BG189" s="236"/>
    </row>
    <row r="190" spans="1:59" ht="25.5" hidden="1" customHeight="1" thickBot="1">
      <c r="A190" s="116"/>
      <c r="B190" s="12"/>
      <c r="C190" s="119" t="s">
        <v>261</v>
      </c>
      <c r="D190" s="120"/>
      <c r="E190" s="120"/>
      <c r="F190" s="121"/>
      <c r="G190" s="120"/>
      <c r="H190" s="120"/>
      <c r="I190" s="120"/>
      <c r="J190" s="120"/>
      <c r="K190" s="120"/>
      <c r="L190" s="120"/>
      <c r="M190" s="120"/>
      <c r="N190" s="120"/>
      <c r="O190" s="120"/>
      <c r="P190" s="122"/>
      <c r="Q190" s="120"/>
      <c r="R190" s="120"/>
      <c r="S190" s="120"/>
      <c r="T190" s="120"/>
      <c r="U190" s="120"/>
      <c r="V190" s="120"/>
      <c r="W190" s="120"/>
      <c r="X190" s="123"/>
      <c r="Y190" s="123"/>
      <c r="Z190" s="123"/>
      <c r="AA190" s="121"/>
      <c r="AB190" s="124"/>
      <c r="AD190" s="12"/>
      <c r="AE190" s="107" t="s">
        <v>102</v>
      </c>
      <c r="AF190" s="12"/>
      <c r="AG190" s="12"/>
      <c r="AH190" s="12"/>
      <c r="AI190" s="12"/>
      <c r="AJ190" s="12"/>
      <c r="AK190" s="12"/>
      <c r="AL190" s="12"/>
      <c r="AM190" s="12"/>
      <c r="AN190" s="12"/>
      <c r="AO190" s="12"/>
      <c r="AP190" s="12"/>
      <c r="AQ190" s="12"/>
      <c r="AR190" s="12"/>
      <c r="AS190" s="110"/>
      <c r="AU190" s="246"/>
      <c r="AV190" s="247"/>
      <c r="AW190" s="238"/>
      <c r="AX190" s="238"/>
      <c r="AY190" s="238"/>
      <c r="AZ190" s="238"/>
      <c r="BA190" s="239" t="s">
        <v>250</v>
      </c>
      <c r="BB190" s="247"/>
      <c r="BC190" s="247"/>
      <c r="BD190" s="247"/>
      <c r="BE190" s="247"/>
      <c r="BF190" s="247"/>
      <c r="BG190" s="240"/>
    </row>
    <row r="191" spans="1:59" ht="25.5" hidden="1" customHeight="1">
      <c r="A191" s="116"/>
      <c r="B191" s="12"/>
      <c r="C191" s="125" t="s">
        <v>223</v>
      </c>
      <c r="D191" s="672" t="s">
        <v>152</v>
      </c>
      <c r="E191" s="672"/>
      <c r="F191" s="672"/>
      <c r="G191" s="672"/>
      <c r="H191" s="672"/>
      <c r="I191" s="672"/>
      <c r="J191" s="672"/>
      <c r="K191" s="672"/>
      <c r="L191" s="672"/>
      <c r="M191" s="672"/>
      <c r="N191" s="672"/>
      <c r="O191" s="672"/>
      <c r="P191" s="672"/>
      <c r="Q191" s="672"/>
      <c r="R191" s="672"/>
      <c r="S191" s="672"/>
      <c r="T191" s="672"/>
      <c r="U191" s="672"/>
      <c r="V191" s="672"/>
      <c r="W191" s="672"/>
      <c r="X191" s="672"/>
      <c r="Y191" s="672"/>
      <c r="Z191" s="672"/>
      <c r="AA191" s="672"/>
      <c r="AB191" s="673"/>
      <c r="AD191" s="12"/>
      <c r="AE191" s="209" t="s">
        <v>254</v>
      </c>
      <c r="AF191" s="12"/>
      <c r="AG191" s="12"/>
      <c r="AH191" s="12"/>
      <c r="AI191" s="12"/>
      <c r="AJ191" s="12"/>
      <c r="AK191" s="12"/>
      <c r="AL191" s="12"/>
      <c r="AM191" s="12"/>
      <c r="AN191" s="12"/>
      <c r="AO191" s="12"/>
      <c r="AP191" s="12"/>
      <c r="AQ191" s="12"/>
      <c r="AR191" s="12"/>
      <c r="AS191" s="110"/>
      <c r="AU191" s="674" t="s">
        <v>273</v>
      </c>
      <c r="AV191" s="232" t="s">
        <v>220</v>
      </c>
      <c r="AW191" s="232"/>
      <c r="AX191" s="232"/>
      <c r="AY191" s="169" t="s">
        <v>291</v>
      </c>
      <c r="AZ191" s="232"/>
      <c r="BA191" s="245"/>
      <c r="BB191" s="233" t="s">
        <v>139</v>
      </c>
      <c r="BC191" s="232"/>
      <c r="BD191" s="232"/>
      <c r="BE191" s="232"/>
      <c r="BF191" s="232"/>
      <c r="BG191" s="234"/>
    </row>
    <row r="192" spans="1:59" s="77" customFormat="1" ht="25.5" hidden="1" customHeight="1" thickBot="1">
      <c r="A192" s="116"/>
      <c r="B192" s="12"/>
      <c r="C192" s="126" t="s">
        <v>224</v>
      </c>
      <c r="D192" s="676" t="s">
        <v>286</v>
      </c>
      <c r="E192" s="676"/>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7"/>
      <c r="AC192" s="1"/>
      <c r="AD192" s="12"/>
      <c r="AE192" s="595" t="s">
        <v>166</v>
      </c>
      <c r="AF192" s="638"/>
      <c r="AG192" s="638"/>
      <c r="AH192" s="638"/>
      <c r="AI192" s="638"/>
      <c r="AJ192" s="638"/>
      <c r="AK192" s="639"/>
      <c r="AL192" s="643">
        <f>'様式第３－２号(テナント等映画館) '!AL194</f>
        <v>0</v>
      </c>
      <c r="AM192" s="644"/>
      <c r="AN192" s="644"/>
      <c r="AO192" s="644"/>
      <c r="AP192" s="644"/>
      <c r="AQ192" s="645"/>
      <c r="AR192" s="12"/>
      <c r="AS192" s="110"/>
      <c r="AU192" s="675"/>
      <c r="AV192" s="228" t="s">
        <v>140</v>
      </c>
      <c r="AW192" s="235"/>
      <c r="AX192" s="228"/>
      <c r="AY192" s="228" t="s">
        <v>276</v>
      </c>
      <c r="AZ192" s="235"/>
      <c r="BA192" s="245"/>
      <c r="BB192" s="226" t="s">
        <v>221</v>
      </c>
      <c r="BC192" s="235"/>
      <c r="BD192" s="228"/>
      <c r="BE192" s="228" t="s">
        <v>96</v>
      </c>
      <c r="BF192" s="228"/>
      <c r="BG192" s="236"/>
    </row>
    <row r="193" spans="1:59" ht="25.5" hidden="1" customHeight="1">
      <c r="A193" s="116"/>
      <c r="B193" s="12"/>
      <c r="C193" s="127"/>
      <c r="D193" s="678" t="s">
        <v>287</v>
      </c>
      <c r="E193" s="678"/>
      <c r="F193" s="678"/>
      <c r="G193" s="678"/>
      <c r="H193" s="678"/>
      <c r="I193" s="678"/>
      <c r="J193" s="678"/>
      <c r="K193" s="678"/>
      <c r="L193" s="678"/>
      <c r="M193" s="678"/>
      <c r="N193" s="678"/>
      <c r="O193" s="678"/>
      <c r="P193" s="678"/>
      <c r="Q193" s="678"/>
      <c r="R193" s="678"/>
      <c r="S193" s="678"/>
      <c r="T193" s="678"/>
      <c r="U193" s="678"/>
      <c r="V193" s="678"/>
      <c r="W193" s="678"/>
      <c r="X193" s="678"/>
      <c r="Y193" s="678"/>
      <c r="Z193" s="678"/>
      <c r="AA193" s="678"/>
      <c r="AB193" s="679"/>
      <c r="AD193" s="12"/>
      <c r="AE193" s="640"/>
      <c r="AF193" s="641"/>
      <c r="AG193" s="641"/>
      <c r="AH193" s="641"/>
      <c r="AI193" s="641"/>
      <c r="AJ193" s="641"/>
      <c r="AK193" s="642"/>
      <c r="AL193" s="646"/>
      <c r="AM193" s="647"/>
      <c r="AN193" s="647"/>
      <c r="AO193" s="647"/>
      <c r="AP193" s="647"/>
      <c r="AQ193" s="648"/>
      <c r="AR193" s="12"/>
      <c r="AS193" s="110"/>
      <c r="AT193" s="277"/>
      <c r="AU193" s="680" t="s">
        <v>137</v>
      </c>
      <c r="AV193" s="632">
        <f>T187*60+X187</f>
        <v>0</v>
      </c>
      <c r="AW193" s="531"/>
      <c r="AX193" s="667" t="s">
        <v>138</v>
      </c>
      <c r="AY193" s="632">
        <f>IF(C200="☑",21*60,AV176)</f>
        <v>1260</v>
      </c>
      <c r="AZ193" s="228"/>
      <c r="BA193" s="680" t="s">
        <v>46</v>
      </c>
      <c r="BB193" s="632">
        <f>IF(AV193&lt;=AY193,AY193,AV176)</f>
        <v>1260</v>
      </c>
      <c r="BC193" s="537"/>
      <c r="BD193" s="667" t="s">
        <v>248</v>
      </c>
      <c r="BE193" s="668">
        <f>IF(AV176-BB193&gt;0,AV176-BB193,0)</f>
        <v>0</v>
      </c>
      <c r="BF193" s="670" t="s">
        <v>136</v>
      </c>
      <c r="BG193" s="671"/>
    </row>
    <row r="194" spans="1:59" ht="25.5" hidden="1" customHeight="1">
      <c r="A194" s="116"/>
      <c r="B194" s="12"/>
      <c r="C194" s="127"/>
      <c r="D194" s="678"/>
      <c r="E194" s="678"/>
      <c r="F194" s="678"/>
      <c r="G194" s="678"/>
      <c r="H194" s="678"/>
      <c r="I194" s="678"/>
      <c r="J194" s="678"/>
      <c r="K194" s="678"/>
      <c r="L194" s="678"/>
      <c r="M194" s="678"/>
      <c r="N194" s="678"/>
      <c r="O194" s="678"/>
      <c r="P194" s="678"/>
      <c r="Q194" s="678"/>
      <c r="R194" s="678"/>
      <c r="S194" s="678"/>
      <c r="T194" s="678"/>
      <c r="U194" s="678"/>
      <c r="V194" s="678"/>
      <c r="W194" s="678"/>
      <c r="X194" s="678"/>
      <c r="Y194" s="678"/>
      <c r="Z194" s="678"/>
      <c r="AA194" s="678"/>
      <c r="AB194" s="679"/>
      <c r="AD194" s="12"/>
      <c r="AE194" s="209" t="s">
        <v>246</v>
      </c>
      <c r="AF194" s="12"/>
      <c r="AG194" s="12"/>
      <c r="AH194" s="12"/>
      <c r="AI194" s="12"/>
      <c r="AJ194" s="12"/>
      <c r="AK194" s="12"/>
      <c r="AL194" s="12"/>
      <c r="AM194" s="12"/>
      <c r="AN194" s="12"/>
      <c r="AO194" s="12"/>
      <c r="AP194" s="12"/>
      <c r="AQ194" s="12"/>
      <c r="AR194" s="12"/>
      <c r="AS194" s="110"/>
      <c r="AT194" s="277"/>
      <c r="AU194" s="680"/>
      <c r="AV194" s="633"/>
      <c r="AW194" s="531"/>
      <c r="AX194" s="667"/>
      <c r="AY194" s="633"/>
      <c r="AZ194" s="228"/>
      <c r="BA194" s="680"/>
      <c r="BB194" s="633"/>
      <c r="BC194" s="537"/>
      <c r="BD194" s="667"/>
      <c r="BE194" s="669"/>
      <c r="BF194" s="670"/>
      <c r="BG194" s="671"/>
    </row>
    <row r="195" spans="1:59" ht="25.5" hidden="1" customHeight="1">
      <c r="A195" s="116"/>
      <c r="B195" s="12"/>
      <c r="C195" s="127"/>
      <c r="D195" s="678"/>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678"/>
      <c r="AB195" s="679"/>
      <c r="AD195" s="12"/>
      <c r="AE195" s="595" t="s">
        <v>166</v>
      </c>
      <c r="AF195" s="638"/>
      <c r="AG195" s="638"/>
      <c r="AH195" s="638"/>
      <c r="AI195" s="638"/>
      <c r="AJ195" s="638"/>
      <c r="AK195" s="639"/>
      <c r="AL195" s="643">
        <f>'様式第３－２号(テナント等映画館) '!AL197</f>
        <v>0</v>
      </c>
      <c r="AM195" s="644"/>
      <c r="AN195" s="644"/>
      <c r="AO195" s="644"/>
      <c r="AP195" s="644"/>
      <c r="AQ195" s="645"/>
      <c r="AR195" s="12"/>
      <c r="AS195" s="110"/>
      <c r="AT195" s="277"/>
      <c r="AU195" s="243"/>
      <c r="AV195" s="228"/>
      <c r="AW195" s="228" t="s">
        <v>292</v>
      </c>
      <c r="AY195" s="228"/>
      <c r="AZ195" s="228"/>
      <c r="BA195" s="237" t="s">
        <v>141</v>
      </c>
      <c r="BB195" s="228"/>
      <c r="BC195" s="228"/>
      <c r="BD195" s="228"/>
      <c r="BE195" s="228"/>
      <c r="BF195" s="228"/>
      <c r="BG195" s="236"/>
    </row>
    <row r="196" spans="1:59" ht="25.5" hidden="1" customHeight="1">
      <c r="A196" s="116"/>
      <c r="B196" s="12"/>
      <c r="C196" s="684" t="s">
        <v>126</v>
      </c>
      <c r="D196" s="685"/>
      <c r="E196" s="686" t="s">
        <v>305</v>
      </c>
      <c r="F196" s="686"/>
      <c r="G196" s="686"/>
      <c r="H196" s="686"/>
      <c r="I196" s="686"/>
      <c r="J196" s="686"/>
      <c r="K196" s="686"/>
      <c r="L196" s="686"/>
      <c r="M196" s="686"/>
      <c r="N196" s="686"/>
      <c r="O196" s="686"/>
      <c r="P196" s="686"/>
      <c r="Q196" s="686"/>
      <c r="R196" s="686"/>
      <c r="S196" s="686"/>
      <c r="T196" s="686"/>
      <c r="U196" s="686"/>
      <c r="V196" s="686"/>
      <c r="W196" s="686"/>
      <c r="X196" s="686"/>
      <c r="Y196" s="686"/>
      <c r="Z196" s="686"/>
      <c r="AA196" s="686"/>
      <c r="AB196" s="687"/>
      <c r="AD196" s="12"/>
      <c r="AE196" s="640"/>
      <c r="AF196" s="641"/>
      <c r="AG196" s="641"/>
      <c r="AH196" s="641"/>
      <c r="AI196" s="641"/>
      <c r="AJ196" s="641"/>
      <c r="AK196" s="642"/>
      <c r="AL196" s="646"/>
      <c r="AM196" s="647"/>
      <c r="AN196" s="647"/>
      <c r="AO196" s="647"/>
      <c r="AP196" s="647"/>
      <c r="AQ196" s="648"/>
      <c r="AR196" s="12"/>
      <c r="AS196" s="110"/>
      <c r="AT196" s="277"/>
      <c r="AU196" s="246"/>
      <c r="AV196" s="247"/>
      <c r="AW196" s="238" t="s">
        <v>293</v>
      </c>
      <c r="AX196" s="238"/>
      <c r="AY196" s="238"/>
      <c r="AZ196" s="238"/>
      <c r="BA196" s="239" t="s">
        <v>250</v>
      </c>
      <c r="BB196" s="247"/>
      <c r="BC196" s="247"/>
      <c r="BD196" s="247"/>
      <c r="BE196" s="247"/>
      <c r="BF196" s="247"/>
      <c r="BG196" s="240"/>
    </row>
    <row r="197" spans="1:59" ht="25.5" hidden="1" customHeight="1">
      <c r="A197" s="116"/>
      <c r="B197" s="12"/>
      <c r="C197" s="126" t="s">
        <v>289</v>
      </c>
      <c r="D197" s="634" t="s">
        <v>290</v>
      </c>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5"/>
      <c r="AD197" s="12"/>
      <c r="AE197" s="209" t="s">
        <v>274</v>
      </c>
      <c r="AF197" s="12"/>
      <c r="AG197" s="12"/>
      <c r="AH197" s="12"/>
      <c r="AI197" s="12"/>
      <c r="AJ197" s="12"/>
      <c r="AK197" s="12"/>
      <c r="AL197" s="12"/>
      <c r="AM197" s="12"/>
      <c r="AN197" s="12"/>
      <c r="AO197" s="12"/>
      <c r="AP197" s="12"/>
      <c r="AQ197" s="12"/>
      <c r="AR197" s="12"/>
      <c r="AS197" s="110"/>
      <c r="AT197" s="277"/>
    </row>
    <row r="198" spans="1:59" ht="25.5" hidden="1" customHeight="1">
      <c r="A198" s="116"/>
      <c r="B198" s="12"/>
      <c r="C198" s="316"/>
      <c r="D198" s="636" t="s">
        <v>309</v>
      </c>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7"/>
      <c r="AD198" s="12"/>
      <c r="AE198" s="595" t="s">
        <v>166</v>
      </c>
      <c r="AF198" s="638"/>
      <c r="AG198" s="638"/>
      <c r="AH198" s="638"/>
      <c r="AI198" s="638"/>
      <c r="AJ198" s="638"/>
      <c r="AK198" s="639"/>
      <c r="AL198" s="643">
        <f>'様式第３－２号(テナント等映画館) '!AL200</f>
        <v>0</v>
      </c>
      <c r="AM198" s="644"/>
      <c r="AN198" s="644"/>
      <c r="AO198" s="644"/>
      <c r="AP198" s="644"/>
      <c r="AQ198" s="645"/>
      <c r="AR198" s="12"/>
      <c r="AS198" s="110"/>
      <c r="AT198" s="277"/>
    </row>
    <row r="199" spans="1:59" ht="25.5" hidden="1" customHeight="1">
      <c r="A199" s="116"/>
      <c r="B199" s="12"/>
      <c r="C199" s="316"/>
      <c r="D199" s="636"/>
      <c r="E199" s="636"/>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7"/>
      <c r="AD199" s="12"/>
      <c r="AE199" s="640"/>
      <c r="AF199" s="641"/>
      <c r="AG199" s="641"/>
      <c r="AH199" s="641"/>
      <c r="AI199" s="641"/>
      <c r="AJ199" s="641"/>
      <c r="AK199" s="642"/>
      <c r="AL199" s="646"/>
      <c r="AM199" s="647"/>
      <c r="AN199" s="647"/>
      <c r="AO199" s="647"/>
      <c r="AP199" s="647"/>
      <c r="AQ199" s="648"/>
      <c r="AR199" s="12"/>
      <c r="AS199" s="110"/>
      <c r="AT199" s="277"/>
    </row>
    <row r="200" spans="1:59" ht="25.5" hidden="1" customHeight="1">
      <c r="A200" s="116"/>
      <c r="B200" s="12"/>
      <c r="C200" s="649" t="s">
        <v>126</v>
      </c>
      <c r="D200" s="650"/>
      <c r="E200" s="651" t="s">
        <v>305</v>
      </c>
      <c r="F200" s="651"/>
      <c r="G200" s="651"/>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D200" s="12"/>
      <c r="AE200" s="12"/>
      <c r="AF200" s="12"/>
      <c r="AG200" s="12"/>
      <c r="AH200" s="12"/>
      <c r="AI200" s="12"/>
      <c r="AJ200" s="12"/>
      <c r="AK200" s="128" t="s">
        <v>159</v>
      </c>
      <c r="AL200" s="12"/>
      <c r="AM200" s="108"/>
      <c r="AN200" s="108"/>
      <c r="AO200" s="108"/>
      <c r="AP200" s="12"/>
      <c r="AQ200" s="12"/>
      <c r="AR200" s="12"/>
      <c r="AS200" s="110"/>
    </row>
    <row r="201" spans="1:59" ht="25.5" hidden="1" customHeight="1">
      <c r="A201" s="129"/>
      <c r="B201" s="130"/>
      <c r="C201" s="130"/>
      <c r="D201" s="130"/>
      <c r="E201" s="130"/>
      <c r="F201" s="131"/>
      <c r="G201" s="130"/>
      <c r="H201" s="130"/>
      <c r="I201" s="130"/>
      <c r="J201" s="130"/>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c r="AL201" s="132"/>
      <c r="AM201" s="134"/>
      <c r="AN201" s="134"/>
      <c r="AO201" s="134"/>
      <c r="AP201" s="132"/>
      <c r="AQ201" s="132"/>
      <c r="AR201" s="132"/>
      <c r="AS201" s="135"/>
    </row>
    <row r="202" spans="1:59" ht="17.25" hidden="1" customHeight="1">
      <c r="A202" s="112"/>
      <c r="B202" s="112"/>
      <c r="C202" s="112"/>
      <c r="D202" s="112"/>
      <c r="E202" s="112"/>
      <c r="F202" s="118"/>
      <c r="G202" s="112"/>
      <c r="H202" s="112"/>
      <c r="I202" s="112"/>
      <c r="J202" s="1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8"/>
      <c r="AL202" s="12"/>
      <c r="AM202" s="108"/>
      <c r="AN202" s="108"/>
      <c r="AO202" s="108"/>
      <c r="AP202" s="12"/>
      <c r="AQ202" s="12"/>
      <c r="AR202" s="12"/>
      <c r="AS202" s="12"/>
    </row>
    <row r="203" spans="1:59" ht="17.25" hidden="1" customHeight="1">
      <c r="A203" s="112"/>
      <c r="B203" s="112"/>
      <c r="C203" s="112"/>
      <c r="D203" s="112"/>
      <c r="E203" s="112"/>
      <c r="F203" s="118"/>
      <c r="G203" s="112"/>
      <c r="H203" s="112"/>
      <c r="I203" s="112"/>
      <c r="J203" s="112"/>
      <c r="AK203" s="136"/>
      <c r="AM203" s="92"/>
      <c r="AN203" s="92"/>
      <c r="AO203" s="92"/>
      <c r="AU203" s="12"/>
    </row>
    <row r="204" spans="1:59" ht="25.5" hidden="1" customHeight="1">
      <c r="A204" s="799" t="s">
        <v>225</v>
      </c>
      <c r="B204" s="800"/>
      <c r="C204" s="800"/>
      <c r="D204" s="800"/>
      <c r="E204" s="800"/>
      <c r="F204" s="800"/>
      <c r="G204" s="800"/>
      <c r="H204" s="800"/>
      <c r="I204" s="801"/>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U204" s="167" t="s">
        <v>112</v>
      </c>
      <c r="AV204" s="168"/>
      <c r="AW204" s="168"/>
      <c r="AX204" s="168"/>
      <c r="AY204" s="168"/>
      <c r="AZ204" s="169"/>
      <c r="BA204" s="168"/>
      <c r="BB204" s="168"/>
      <c r="BC204" s="169"/>
      <c r="BD204" s="168"/>
      <c r="BE204" s="168"/>
      <c r="BF204" s="169"/>
      <c r="BG204" s="170"/>
    </row>
    <row r="205" spans="1:59" ht="17.25" hidden="1" customHeight="1">
      <c r="A205" s="802"/>
      <c r="B205" s="803"/>
      <c r="C205" s="803"/>
      <c r="D205" s="803"/>
      <c r="E205" s="803"/>
      <c r="F205" s="803"/>
      <c r="G205" s="803"/>
      <c r="H205" s="803"/>
      <c r="I205" s="804"/>
      <c r="J205" s="101"/>
      <c r="K205" s="101"/>
      <c r="L205" s="101"/>
      <c r="M205" s="101"/>
      <c r="N205" s="101"/>
      <c r="O205" s="101"/>
      <c r="P205" s="101"/>
      <c r="Q205" s="101"/>
      <c r="R205" s="101"/>
      <c r="S205" s="101"/>
      <c r="T205" s="101"/>
      <c r="U205" s="101"/>
      <c r="V205" s="101"/>
      <c r="W205" s="101"/>
      <c r="X205" s="102"/>
      <c r="Y205" s="102"/>
      <c r="Z205" s="102"/>
      <c r="AA205" s="102"/>
      <c r="AB205" s="102"/>
      <c r="AC205" s="102"/>
      <c r="AD205" s="102"/>
      <c r="AE205" s="103"/>
      <c r="AF205" s="102"/>
      <c r="AG205" s="102"/>
      <c r="AH205" s="102"/>
      <c r="AI205" s="102"/>
      <c r="AJ205" s="102"/>
      <c r="AK205" s="102"/>
      <c r="AL205" s="102"/>
      <c r="AM205" s="102"/>
      <c r="AN205" s="102"/>
      <c r="AO205" s="102"/>
      <c r="AP205" s="104"/>
      <c r="AQ205" s="104"/>
      <c r="AR205" s="104"/>
      <c r="AS205" s="105"/>
      <c r="AU205" s="171"/>
      <c r="AV205" s="172"/>
      <c r="AW205" s="172"/>
      <c r="AX205" s="172"/>
      <c r="AY205" s="172"/>
      <c r="AZ205" s="172"/>
      <c r="BA205" s="172"/>
      <c r="BB205" s="172"/>
      <c r="BC205" s="172"/>
      <c r="BD205" s="172"/>
      <c r="BE205" s="172"/>
      <c r="BF205" s="172"/>
      <c r="BG205" s="173"/>
    </row>
    <row r="206" spans="1:59" ht="28.5" hidden="1" customHeight="1">
      <c r="A206" s="106"/>
      <c r="B206" s="107" t="s">
        <v>94</v>
      </c>
      <c r="C206" s="279"/>
      <c r="D206" s="279"/>
      <c r="E206" s="279"/>
      <c r="F206" s="12"/>
      <c r="G206" s="317"/>
      <c r="H206" s="12"/>
      <c r="I206" s="317"/>
      <c r="J206" s="317"/>
      <c r="K206" s="317"/>
      <c r="L206" s="317"/>
      <c r="M206" s="317"/>
      <c r="N206" s="317"/>
      <c r="O206" s="317"/>
      <c r="P206" s="317"/>
      <c r="Q206" s="317"/>
      <c r="R206" s="317"/>
      <c r="S206" s="317"/>
      <c r="T206" s="317"/>
      <c r="U206" s="317"/>
      <c r="V206" s="317"/>
      <c r="W206" s="317"/>
      <c r="X206" s="317"/>
      <c r="Y206" s="317"/>
      <c r="Z206" s="317"/>
      <c r="AA206" s="273"/>
      <c r="AB206" s="108"/>
      <c r="AC206" s="108"/>
      <c r="AD206" s="108"/>
      <c r="AE206" s="107" t="s">
        <v>101</v>
      </c>
      <c r="AF206" s="108"/>
      <c r="AG206" s="108"/>
      <c r="AH206" s="108"/>
      <c r="AI206" s="108"/>
      <c r="AJ206" s="108"/>
      <c r="AK206" s="108"/>
      <c r="AL206" s="108"/>
      <c r="AM206" s="108"/>
      <c r="AN206" s="108"/>
      <c r="AO206" s="108"/>
      <c r="AP206" s="108"/>
      <c r="AQ206" s="108"/>
      <c r="AR206" s="108"/>
      <c r="AS206" s="109"/>
      <c r="AT206" s="12"/>
      <c r="AU206" s="171"/>
      <c r="AV206" s="172" t="s">
        <v>114</v>
      </c>
      <c r="AW206" s="172"/>
      <c r="AX206" s="172"/>
      <c r="AY206" s="172" t="s">
        <v>18</v>
      </c>
      <c r="AZ206" s="172"/>
      <c r="BA206" s="172"/>
      <c r="BB206" s="172"/>
      <c r="BC206" s="172"/>
      <c r="BD206" s="172"/>
      <c r="BE206" s="172"/>
      <c r="BF206" s="172"/>
      <c r="BG206" s="173"/>
    </row>
    <row r="207" spans="1:59" ht="25.5" hidden="1" customHeight="1">
      <c r="A207" s="106"/>
      <c r="B207" s="595" t="s">
        <v>99</v>
      </c>
      <c r="C207" s="638"/>
      <c r="D207" s="638"/>
      <c r="E207" s="639"/>
      <c r="F207" s="688" t="s">
        <v>97</v>
      </c>
      <c r="G207" s="688"/>
      <c r="H207" s="653"/>
      <c r="I207" s="653"/>
      <c r="J207" s="655" t="s">
        <v>40</v>
      </c>
      <c r="K207" s="655"/>
      <c r="L207" s="653"/>
      <c r="M207" s="653"/>
      <c r="N207" s="655" t="s">
        <v>41</v>
      </c>
      <c r="O207" s="656"/>
      <c r="P207" s="659" t="s">
        <v>42</v>
      </c>
      <c r="Q207" s="656"/>
      <c r="R207" s="661" t="s">
        <v>98</v>
      </c>
      <c r="S207" s="661"/>
      <c r="T207" s="653"/>
      <c r="U207" s="653"/>
      <c r="V207" s="655" t="s">
        <v>40</v>
      </c>
      <c r="W207" s="655"/>
      <c r="X207" s="653"/>
      <c r="Y207" s="653"/>
      <c r="Z207" s="655" t="s">
        <v>41</v>
      </c>
      <c r="AA207" s="656"/>
      <c r="AB207" s="12"/>
      <c r="AC207" s="12"/>
      <c r="AD207" s="12"/>
      <c r="AE207" s="595" t="s">
        <v>164</v>
      </c>
      <c r="AF207" s="587"/>
      <c r="AG207" s="587"/>
      <c r="AH207" s="587"/>
      <c r="AI207" s="588"/>
      <c r="AJ207" s="665">
        <f>ROUNDDOWN(AY207/60,0)</f>
        <v>0</v>
      </c>
      <c r="AK207" s="665"/>
      <c r="AL207" s="795" t="s">
        <v>88</v>
      </c>
      <c r="AM207" s="795"/>
      <c r="AN207" s="665">
        <f>AY207-AJ207*60</f>
        <v>0</v>
      </c>
      <c r="AO207" s="665"/>
      <c r="AP207" s="655" t="s">
        <v>41</v>
      </c>
      <c r="AQ207" s="656"/>
      <c r="AR207" s="108"/>
      <c r="AS207" s="110"/>
      <c r="AT207" s="699"/>
      <c r="AU207" s="694" t="s">
        <v>45</v>
      </c>
      <c r="AV207" s="695">
        <f>T207*60+X207</f>
        <v>0</v>
      </c>
      <c r="AW207" s="172"/>
      <c r="AX207" s="689" t="s">
        <v>247</v>
      </c>
      <c r="AY207" s="695">
        <f>(T207*60+X207)-(H207*60+L207)</f>
        <v>0</v>
      </c>
      <c r="AZ207" s="172"/>
      <c r="BA207" s="172"/>
      <c r="BB207" s="172"/>
      <c r="BC207" s="172"/>
      <c r="BD207" s="172"/>
      <c r="BE207" s="172"/>
      <c r="BF207" s="172"/>
      <c r="BG207" s="173"/>
    </row>
    <row r="208" spans="1:59" ht="25.5" hidden="1" customHeight="1">
      <c r="A208" s="106"/>
      <c r="B208" s="640"/>
      <c r="C208" s="641"/>
      <c r="D208" s="641"/>
      <c r="E208" s="642"/>
      <c r="F208" s="688"/>
      <c r="G208" s="688"/>
      <c r="H208" s="654"/>
      <c r="I208" s="654"/>
      <c r="J208" s="657"/>
      <c r="K208" s="657"/>
      <c r="L208" s="654"/>
      <c r="M208" s="654"/>
      <c r="N208" s="657"/>
      <c r="O208" s="658"/>
      <c r="P208" s="660"/>
      <c r="Q208" s="658"/>
      <c r="R208" s="662"/>
      <c r="S208" s="662"/>
      <c r="T208" s="654"/>
      <c r="U208" s="654"/>
      <c r="V208" s="657"/>
      <c r="W208" s="657"/>
      <c r="X208" s="654"/>
      <c r="Y208" s="654"/>
      <c r="Z208" s="657"/>
      <c r="AA208" s="658"/>
      <c r="AB208" s="12"/>
      <c r="AC208" s="12"/>
      <c r="AD208" s="12"/>
      <c r="AE208" s="599"/>
      <c r="AF208" s="593"/>
      <c r="AG208" s="593"/>
      <c r="AH208" s="593"/>
      <c r="AI208" s="594"/>
      <c r="AJ208" s="666"/>
      <c r="AK208" s="666"/>
      <c r="AL208" s="796"/>
      <c r="AM208" s="796"/>
      <c r="AN208" s="666"/>
      <c r="AO208" s="666"/>
      <c r="AP208" s="657"/>
      <c r="AQ208" s="658"/>
      <c r="AR208" s="108"/>
      <c r="AS208" s="110"/>
      <c r="AT208" s="699"/>
      <c r="AU208" s="694"/>
      <c r="AV208" s="696"/>
      <c r="AW208" s="172"/>
      <c r="AX208" s="689"/>
      <c r="AY208" s="696"/>
      <c r="AZ208" s="172"/>
      <c r="BA208" s="172"/>
      <c r="BB208" s="172"/>
      <c r="BC208" s="172"/>
      <c r="BD208" s="172"/>
      <c r="BE208" s="172"/>
      <c r="BF208" s="172"/>
      <c r="BG208" s="173"/>
    </row>
    <row r="209" spans="1:59" ht="25.5" hidden="1" customHeight="1" thickBot="1">
      <c r="A209" s="106"/>
      <c r="B209" s="111"/>
      <c r="C209" s="111"/>
      <c r="D209" s="111"/>
      <c r="E209" s="111"/>
      <c r="F209" s="112"/>
      <c r="G209" s="112"/>
      <c r="H209" s="276"/>
      <c r="I209" s="112"/>
      <c r="J209" s="112"/>
      <c r="K209" s="112"/>
      <c r="L209" s="112"/>
      <c r="M209" s="112"/>
      <c r="N209" s="112"/>
      <c r="O209" s="112"/>
      <c r="P209" s="112"/>
      <c r="Q209" s="112"/>
      <c r="R209" s="112"/>
      <c r="S209" s="112"/>
      <c r="T209" s="112"/>
      <c r="U209" s="112"/>
      <c r="V209" s="112"/>
      <c r="W209" s="112"/>
      <c r="X209" s="108"/>
      <c r="Y209" s="108"/>
      <c r="Z209" s="317"/>
      <c r="AA209" s="273"/>
      <c r="AB209" s="108"/>
      <c r="AC209" s="108"/>
      <c r="AD209" s="108"/>
      <c r="AE209" s="108"/>
      <c r="AF209" s="108"/>
      <c r="AG209" s="108"/>
      <c r="AH209" s="108"/>
      <c r="AI209" s="108"/>
      <c r="AJ209" s="218"/>
      <c r="AK209" s="108"/>
      <c r="AL209" s="108"/>
      <c r="AM209" s="108"/>
      <c r="AN209" s="108"/>
      <c r="AO209" s="108"/>
      <c r="AP209" s="108"/>
      <c r="AQ209" s="108"/>
      <c r="AR209" s="108"/>
      <c r="AS209" s="110"/>
      <c r="AU209" s="171"/>
      <c r="AV209" s="176"/>
      <c r="AW209" s="176"/>
      <c r="AX209" s="176"/>
      <c r="AY209" s="176"/>
      <c r="AZ209" s="176"/>
      <c r="BA209" s="176"/>
      <c r="BB209" s="176"/>
      <c r="BC209" s="176"/>
      <c r="BD209" s="176"/>
      <c r="BE209" s="176"/>
      <c r="BF209" s="176"/>
      <c r="BG209" s="177"/>
    </row>
    <row r="210" spans="1:59" s="12" customFormat="1" ht="25.5" hidden="1" customHeight="1">
      <c r="A210" s="106"/>
      <c r="B210" s="114" t="s">
        <v>245</v>
      </c>
      <c r="C210" s="279"/>
      <c r="D210" s="279"/>
      <c r="E210" s="279"/>
      <c r="F210" s="317"/>
      <c r="G210" s="317"/>
      <c r="H210" s="317"/>
      <c r="I210" s="317"/>
      <c r="J210" s="317"/>
      <c r="K210" s="317"/>
      <c r="L210" s="317"/>
      <c r="M210" s="317"/>
      <c r="N210" s="317"/>
      <c r="O210" s="317"/>
      <c r="P210" s="317"/>
      <c r="Q210" s="317"/>
      <c r="R210" s="317"/>
      <c r="S210" s="317"/>
      <c r="T210" s="317"/>
      <c r="U210" s="317"/>
      <c r="V210" s="317"/>
      <c r="W210" s="273"/>
      <c r="X210" s="108"/>
      <c r="Y210" s="108"/>
      <c r="Z210" s="317"/>
      <c r="AA210" s="273"/>
      <c r="AB210" s="108"/>
      <c r="AC210" s="108"/>
      <c r="AD210" s="108"/>
      <c r="AE210" s="107" t="s">
        <v>100</v>
      </c>
      <c r="AF210" s="108"/>
      <c r="AG210" s="108"/>
      <c r="AH210" s="108"/>
      <c r="AI210" s="108"/>
      <c r="AJ210" s="108"/>
      <c r="AK210" s="108"/>
      <c r="AL210" s="108"/>
      <c r="AM210" s="108"/>
      <c r="AN210" s="108"/>
      <c r="AO210" s="108"/>
      <c r="AP210" s="108"/>
      <c r="AQ210" s="108"/>
      <c r="AR210" s="108"/>
      <c r="AS210" s="110"/>
      <c r="AU210" s="674" t="s">
        <v>272</v>
      </c>
      <c r="AV210" s="169" t="s">
        <v>220</v>
      </c>
      <c r="AW210" s="169"/>
      <c r="AX210" s="169"/>
      <c r="AY210" s="169" t="s">
        <v>291</v>
      </c>
      <c r="AZ210" s="169"/>
      <c r="BA210" s="167"/>
      <c r="BB210" s="225" t="s">
        <v>139</v>
      </c>
      <c r="BC210" s="169"/>
      <c r="BD210" s="169"/>
      <c r="BE210" s="169"/>
      <c r="BF210" s="169"/>
      <c r="BG210" s="175"/>
    </row>
    <row r="211" spans="1:59" s="8" customFormat="1" ht="25.5" hidden="1" customHeight="1" thickBot="1">
      <c r="A211" s="221"/>
      <c r="B211" s="209" t="s">
        <v>254</v>
      </c>
      <c r="C211" s="209"/>
      <c r="D211" s="209"/>
      <c r="E211" s="209"/>
      <c r="F211" s="209"/>
      <c r="G211" s="209"/>
      <c r="H211" s="209"/>
      <c r="I211" s="209"/>
      <c r="J211" s="209"/>
      <c r="K211" s="209"/>
      <c r="L211" s="209"/>
      <c r="M211" s="209"/>
      <c r="N211" s="209"/>
      <c r="O211" s="211"/>
      <c r="P211" s="209"/>
      <c r="Q211" s="209"/>
      <c r="R211" s="209"/>
      <c r="S211" s="209"/>
      <c r="T211" s="209"/>
      <c r="U211" s="222"/>
      <c r="V211" s="209"/>
      <c r="W211" s="209"/>
      <c r="X211" s="223"/>
      <c r="Y211" s="223"/>
      <c r="Z211" s="317"/>
      <c r="AA211" s="273"/>
      <c r="AB211" s="223"/>
      <c r="AC211" s="223"/>
      <c r="AD211" s="223"/>
      <c r="AE211" s="209" t="s">
        <v>254</v>
      </c>
      <c r="AF211" s="211"/>
      <c r="AG211" s="210"/>
      <c r="AH211" s="210"/>
      <c r="AI211" s="210"/>
      <c r="AJ211" s="210"/>
      <c r="AK211" s="210"/>
      <c r="AL211" s="210"/>
      <c r="AM211" s="210"/>
      <c r="AN211" s="223"/>
      <c r="AO211" s="223"/>
      <c r="AP211" s="223"/>
      <c r="AQ211" s="137"/>
      <c r="AR211" s="223"/>
      <c r="AS211" s="224"/>
      <c r="AU211" s="675"/>
      <c r="AV211" s="172" t="s">
        <v>140</v>
      </c>
      <c r="AW211" s="174"/>
      <c r="AX211" s="172"/>
      <c r="AY211" s="228" t="s">
        <v>249</v>
      </c>
      <c r="AZ211" s="174"/>
      <c r="BA211" s="243"/>
      <c r="BB211" s="226" t="s">
        <v>221</v>
      </c>
      <c r="BC211" s="174"/>
      <c r="BD211" s="172"/>
      <c r="BE211" s="172" t="s">
        <v>96</v>
      </c>
      <c r="BF211" s="172"/>
      <c r="BG211" s="173"/>
    </row>
    <row r="212" spans="1:59" ht="25.5" hidden="1" customHeight="1">
      <c r="A212" s="106"/>
      <c r="B212" s="595" t="s">
        <v>109</v>
      </c>
      <c r="C212" s="638"/>
      <c r="D212" s="638"/>
      <c r="E212" s="639"/>
      <c r="F212" s="688" t="s">
        <v>97</v>
      </c>
      <c r="G212" s="688"/>
      <c r="H212" s="663"/>
      <c r="I212" s="653"/>
      <c r="J212" s="655" t="s">
        <v>40</v>
      </c>
      <c r="K212" s="655"/>
      <c r="L212" s="653"/>
      <c r="M212" s="653"/>
      <c r="N212" s="655" t="s">
        <v>41</v>
      </c>
      <c r="O212" s="656"/>
      <c r="P212" s="659" t="s">
        <v>42</v>
      </c>
      <c r="Q212" s="656"/>
      <c r="R212" s="661" t="s">
        <v>98</v>
      </c>
      <c r="S212" s="661"/>
      <c r="T212" s="663"/>
      <c r="U212" s="653"/>
      <c r="V212" s="655" t="s">
        <v>40</v>
      </c>
      <c r="W212" s="655"/>
      <c r="X212" s="653"/>
      <c r="Y212" s="653"/>
      <c r="Z212" s="655" t="s">
        <v>41</v>
      </c>
      <c r="AA212" s="656"/>
      <c r="AB212" s="108"/>
      <c r="AC212" s="108"/>
      <c r="AD212" s="108"/>
      <c r="AE212" s="681" t="s">
        <v>165</v>
      </c>
      <c r="AF212" s="655"/>
      <c r="AG212" s="655"/>
      <c r="AH212" s="655"/>
      <c r="AI212" s="656"/>
      <c r="AJ212" s="682">
        <f>ROUNDDOWN(BE212/60,0)</f>
        <v>0</v>
      </c>
      <c r="AK212" s="665"/>
      <c r="AL212" s="655" t="s">
        <v>40</v>
      </c>
      <c r="AM212" s="655"/>
      <c r="AN212" s="665">
        <f>BE212-AJ212*60</f>
        <v>0</v>
      </c>
      <c r="AO212" s="665"/>
      <c r="AP212" s="655" t="s">
        <v>41</v>
      </c>
      <c r="AQ212" s="656"/>
      <c r="AR212" s="108"/>
      <c r="AS212" s="115"/>
      <c r="AU212" s="694" t="s">
        <v>137</v>
      </c>
      <c r="AV212" s="695">
        <f>T212*60+X212</f>
        <v>0</v>
      </c>
      <c r="AW212" s="697"/>
      <c r="AX212" s="689" t="s">
        <v>138</v>
      </c>
      <c r="AY212" s="695">
        <f>20*60</f>
        <v>1200</v>
      </c>
      <c r="AZ212" s="172"/>
      <c r="BA212" s="694" t="s">
        <v>46</v>
      </c>
      <c r="BB212" s="695">
        <f>IF(AV212&lt;=AY212,AY212,AV207)</f>
        <v>1200</v>
      </c>
      <c r="BC212" s="698"/>
      <c r="BD212" s="689" t="s">
        <v>248</v>
      </c>
      <c r="BE212" s="690">
        <f>IF(AV207-BB212&gt;0,AV207-BB212,0)</f>
        <v>0</v>
      </c>
      <c r="BF212" s="692" t="s">
        <v>136</v>
      </c>
      <c r="BG212" s="693"/>
    </row>
    <row r="213" spans="1:59" ht="25.5" hidden="1" customHeight="1">
      <c r="A213" s="106"/>
      <c r="B213" s="640"/>
      <c r="C213" s="641"/>
      <c r="D213" s="641"/>
      <c r="E213" s="642"/>
      <c r="F213" s="688"/>
      <c r="G213" s="688"/>
      <c r="H213" s="664"/>
      <c r="I213" s="654"/>
      <c r="J213" s="657"/>
      <c r="K213" s="657"/>
      <c r="L213" s="654"/>
      <c r="M213" s="654"/>
      <c r="N213" s="657"/>
      <c r="O213" s="658"/>
      <c r="P213" s="660"/>
      <c r="Q213" s="658"/>
      <c r="R213" s="662"/>
      <c r="S213" s="662"/>
      <c r="T213" s="664"/>
      <c r="U213" s="654"/>
      <c r="V213" s="657"/>
      <c r="W213" s="657"/>
      <c r="X213" s="654"/>
      <c r="Y213" s="654"/>
      <c r="Z213" s="657"/>
      <c r="AA213" s="658"/>
      <c r="AB213" s="12"/>
      <c r="AC213" s="12"/>
      <c r="AD213" s="12"/>
      <c r="AE213" s="660"/>
      <c r="AF213" s="657"/>
      <c r="AG213" s="657"/>
      <c r="AH213" s="657"/>
      <c r="AI213" s="658"/>
      <c r="AJ213" s="683"/>
      <c r="AK213" s="666"/>
      <c r="AL213" s="657"/>
      <c r="AM213" s="657"/>
      <c r="AN213" s="666"/>
      <c r="AO213" s="666"/>
      <c r="AP213" s="657"/>
      <c r="AQ213" s="658"/>
      <c r="AR213" s="108"/>
      <c r="AS213" s="115"/>
      <c r="AU213" s="694"/>
      <c r="AV213" s="696"/>
      <c r="AW213" s="697"/>
      <c r="AX213" s="689"/>
      <c r="AY213" s="696"/>
      <c r="AZ213" s="172"/>
      <c r="BA213" s="694"/>
      <c r="BB213" s="696"/>
      <c r="BC213" s="698"/>
      <c r="BD213" s="689"/>
      <c r="BE213" s="691"/>
      <c r="BF213" s="692"/>
      <c r="BG213" s="693"/>
    </row>
    <row r="214" spans="1:59" s="8" customFormat="1" ht="25.5" hidden="1" customHeight="1">
      <c r="A214" s="221"/>
      <c r="B214" s="209" t="s">
        <v>246</v>
      </c>
      <c r="C214" s="209"/>
      <c r="D214" s="209"/>
      <c r="E214" s="209"/>
      <c r="F214" s="209"/>
      <c r="G214" s="209"/>
      <c r="H214" s="209"/>
      <c r="I214" s="209"/>
      <c r="J214" s="209"/>
      <c r="K214" s="209"/>
      <c r="L214" s="209"/>
      <c r="M214" s="209"/>
      <c r="N214" s="209"/>
      <c r="O214" s="211"/>
      <c r="P214" s="209"/>
      <c r="Q214" s="209"/>
      <c r="R214" s="209"/>
      <c r="S214" s="209"/>
      <c r="T214" s="209"/>
      <c r="U214" s="222"/>
      <c r="V214" s="209"/>
      <c r="W214" s="209"/>
      <c r="X214" s="223"/>
      <c r="Y214" s="223"/>
      <c r="Z214" s="317"/>
      <c r="AA214" s="273"/>
      <c r="AB214" s="223"/>
      <c r="AC214" s="223"/>
      <c r="AD214" s="223"/>
      <c r="AE214" s="209" t="s">
        <v>246</v>
      </c>
      <c r="AF214" s="211"/>
      <c r="AG214" s="210"/>
      <c r="AH214" s="210"/>
      <c r="AI214" s="210"/>
      <c r="AJ214" s="210"/>
      <c r="AK214" s="210"/>
      <c r="AL214" s="210"/>
      <c r="AM214" s="210"/>
      <c r="AN214" s="223"/>
      <c r="AO214" s="223"/>
      <c r="AP214" s="223"/>
      <c r="AQ214" s="137"/>
      <c r="AR214" s="223"/>
      <c r="AS214" s="224"/>
      <c r="AU214" s="242"/>
      <c r="AV214" s="172"/>
      <c r="AW214" s="172"/>
      <c r="AX214" s="172"/>
      <c r="AY214" s="172"/>
      <c r="AZ214" s="172"/>
      <c r="BA214" s="219" t="s">
        <v>141</v>
      </c>
      <c r="BB214" s="172"/>
      <c r="BC214" s="172"/>
      <c r="BD214" s="172"/>
      <c r="BE214" s="172"/>
      <c r="BF214" s="172"/>
      <c r="BG214" s="173"/>
    </row>
    <row r="215" spans="1:59" ht="25.5" hidden="1" customHeight="1" thickBot="1">
      <c r="A215" s="106"/>
      <c r="B215" s="595" t="s">
        <v>109</v>
      </c>
      <c r="C215" s="638"/>
      <c r="D215" s="638"/>
      <c r="E215" s="639"/>
      <c r="F215" s="688" t="s">
        <v>97</v>
      </c>
      <c r="G215" s="688"/>
      <c r="H215" s="663"/>
      <c r="I215" s="653"/>
      <c r="J215" s="655" t="s">
        <v>40</v>
      </c>
      <c r="K215" s="655"/>
      <c r="L215" s="653"/>
      <c r="M215" s="653"/>
      <c r="N215" s="655" t="s">
        <v>41</v>
      </c>
      <c r="O215" s="656"/>
      <c r="P215" s="659" t="s">
        <v>42</v>
      </c>
      <c r="Q215" s="656"/>
      <c r="R215" s="661" t="s">
        <v>98</v>
      </c>
      <c r="S215" s="661"/>
      <c r="T215" s="663"/>
      <c r="U215" s="653"/>
      <c r="V215" s="655" t="s">
        <v>40</v>
      </c>
      <c r="W215" s="655"/>
      <c r="X215" s="653"/>
      <c r="Y215" s="653"/>
      <c r="Z215" s="655" t="s">
        <v>41</v>
      </c>
      <c r="AA215" s="656"/>
      <c r="AB215" s="108"/>
      <c r="AC215" s="108"/>
      <c r="AD215" s="108"/>
      <c r="AE215" s="681" t="s">
        <v>165</v>
      </c>
      <c r="AF215" s="655"/>
      <c r="AG215" s="655"/>
      <c r="AH215" s="655"/>
      <c r="AI215" s="656"/>
      <c r="AJ215" s="682">
        <f>ROUNDDOWN(BE218/60,0)</f>
        <v>0</v>
      </c>
      <c r="AK215" s="665"/>
      <c r="AL215" s="655" t="s">
        <v>40</v>
      </c>
      <c r="AM215" s="655"/>
      <c r="AN215" s="665">
        <f>BE218-AJ215*60</f>
        <v>0</v>
      </c>
      <c r="AO215" s="665"/>
      <c r="AP215" s="655" t="s">
        <v>41</v>
      </c>
      <c r="AQ215" s="656"/>
      <c r="AR215" s="108"/>
      <c r="AS215" s="115"/>
      <c r="AU215" s="171"/>
      <c r="AV215" s="244"/>
      <c r="AW215" s="176"/>
      <c r="AX215" s="176"/>
      <c r="AY215" s="176"/>
      <c r="AZ215" s="176"/>
      <c r="BA215" s="220" t="s">
        <v>258</v>
      </c>
      <c r="BB215" s="244"/>
      <c r="BC215" s="244"/>
      <c r="BD215" s="244"/>
      <c r="BE215" s="244"/>
      <c r="BF215" s="244"/>
      <c r="BG215" s="177"/>
    </row>
    <row r="216" spans="1:59" ht="25.5" hidden="1" customHeight="1">
      <c r="A216" s="106"/>
      <c r="B216" s="640"/>
      <c r="C216" s="641"/>
      <c r="D216" s="641"/>
      <c r="E216" s="642"/>
      <c r="F216" s="688"/>
      <c r="G216" s="688"/>
      <c r="H216" s="664"/>
      <c r="I216" s="654"/>
      <c r="J216" s="657"/>
      <c r="K216" s="657"/>
      <c r="L216" s="654"/>
      <c r="M216" s="654"/>
      <c r="N216" s="657"/>
      <c r="O216" s="658"/>
      <c r="P216" s="660"/>
      <c r="Q216" s="658"/>
      <c r="R216" s="662"/>
      <c r="S216" s="662"/>
      <c r="T216" s="664"/>
      <c r="U216" s="654"/>
      <c r="V216" s="657"/>
      <c r="W216" s="657"/>
      <c r="X216" s="654"/>
      <c r="Y216" s="654"/>
      <c r="Z216" s="657"/>
      <c r="AA216" s="658"/>
      <c r="AB216" s="12"/>
      <c r="AC216" s="12"/>
      <c r="AD216" s="12"/>
      <c r="AE216" s="660"/>
      <c r="AF216" s="657"/>
      <c r="AG216" s="657"/>
      <c r="AH216" s="657"/>
      <c r="AI216" s="658"/>
      <c r="AJ216" s="683"/>
      <c r="AK216" s="666"/>
      <c r="AL216" s="657"/>
      <c r="AM216" s="657"/>
      <c r="AN216" s="666"/>
      <c r="AO216" s="666"/>
      <c r="AP216" s="657"/>
      <c r="AQ216" s="658"/>
      <c r="AR216" s="108"/>
      <c r="AS216" s="115"/>
      <c r="AU216" s="674" t="s">
        <v>275</v>
      </c>
      <c r="AV216" s="232" t="s">
        <v>220</v>
      </c>
      <c r="AW216" s="232"/>
      <c r="AX216" s="232"/>
      <c r="AY216" s="169" t="s">
        <v>291</v>
      </c>
      <c r="AZ216" s="232"/>
      <c r="BA216" s="245"/>
      <c r="BB216" s="233" t="s">
        <v>139</v>
      </c>
      <c r="BC216" s="232"/>
      <c r="BD216" s="232"/>
      <c r="BE216" s="232"/>
      <c r="BF216" s="232"/>
      <c r="BG216" s="234"/>
    </row>
    <row r="217" spans="1:59" s="8" customFormat="1" ht="25.5" hidden="1" customHeight="1" thickBot="1">
      <c r="A217" s="221"/>
      <c r="B217" s="209" t="s">
        <v>274</v>
      </c>
      <c r="C217" s="209"/>
      <c r="D217" s="209"/>
      <c r="E217" s="209"/>
      <c r="F217" s="209"/>
      <c r="G217" s="209"/>
      <c r="H217" s="209"/>
      <c r="I217" s="209"/>
      <c r="J217" s="209"/>
      <c r="K217" s="209"/>
      <c r="L217" s="209"/>
      <c r="M217" s="209"/>
      <c r="N217" s="209"/>
      <c r="O217" s="211"/>
      <c r="P217" s="209"/>
      <c r="Q217" s="209"/>
      <c r="R217" s="209"/>
      <c r="S217" s="209"/>
      <c r="T217" s="209"/>
      <c r="U217" s="222"/>
      <c r="V217" s="209"/>
      <c r="W217" s="209"/>
      <c r="X217" s="223"/>
      <c r="Y217" s="223"/>
      <c r="Z217" s="317"/>
      <c r="AA217" s="273"/>
      <c r="AB217" s="223"/>
      <c r="AC217" s="223"/>
      <c r="AD217" s="223"/>
      <c r="AE217" s="209" t="s">
        <v>274</v>
      </c>
      <c r="AF217" s="211"/>
      <c r="AG217" s="210"/>
      <c r="AH217" s="210"/>
      <c r="AI217" s="210"/>
      <c r="AJ217" s="210"/>
      <c r="AK217" s="210"/>
      <c r="AL217" s="210"/>
      <c r="AM217" s="210"/>
      <c r="AN217" s="223"/>
      <c r="AO217" s="223"/>
      <c r="AP217" s="223"/>
      <c r="AQ217" s="137"/>
      <c r="AR217" s="223"/>
      <c r="AS217" s="224"/>
      <c r="AU217" s="675"/>
      <c r="AV217" s="228" t="s">
        <v>140</v>
      </c>
      <c r="AW217" s="235"/>
      <c r="AX217" s="228"/>
      <c r="AY217" s="228" t="s">
        <v>285</v>
      </c>
      <c r="AZ217" s="235"/>
      <c r="BA217" s="245"/>
      <c r="BB217" s="226" t="s">
        <v>221</v>
      </c>
      <c r="BC217" s="235"/>
      <c r="BD217" s="228"/>
      <c r="BE217" s="228" t="s">
        <v>96</v>
      </c>
      <c r="BF217" s="228"/>
      <c r="BG217" s="236"/>
    </row>
    <row r="218" spans="1:59" ht="25.5" hidden="1" customHeight="1">
      <c r="A218" s="106"/>
      <c r="B218" s="595" t="s">
        <v>109</v>
      </c>
      <c r="C218" s="638"/>
      <c r="D218" s="638"/>
      <c r="E218" s="639"/>
      <c r="F218" s="688" t="s">
        <v>97</v>
      </c>
      <c r="G218" s="688"/>
      <c r="H218" s="663"/>
      <c r="I218" s="653"/>
      <c r="J218" s="655" t="s">
        <v>40</v>
      </c>
      <c r="K218" s="655"/>
      <c r="L218" s="653"/>
      <c r="M218" s="653"/>
      <c r="N218" s="655" t="s">
        <v>41</v>
      </c>
      <c r="O218" s="656"/>
      <c r="P218" s="659" t="s">
        <v>42</v>
      </c>
      <c r="Q218" s="656"/>
      <c r="R218" s="661" t="s">
        <v>98</v>
      </c>
      <c r="S218" s="661"/>
      <c r="T218" s="663"/>
      <c r="U218" s="653"/>
      <c r="V218" s="655" t="s">
        <v>40</v>
      </c>
      <c r="W218" s="655"/>
      <c r="X218" s="653"/>
      <c r="Y218" s="653"/>
      <c r="Z218" s="655" t="s">
        <v>41</v>
      </c>
      <c r="AA218" s="656"/>
      <c r="AB218" s="108"/>
      <c r="AC218" s="108"/>
      <c r="AD218" s="108"/>
      <c r="AE218" s="681" t="s">
        <v>288</v>
      </c>
      <c r="AF218" s="655"/>
      <c r="AG218" s="655"/>
      <c r="AH218" s="655"/>
      <c r="AI218" s="656"/>
      <c r="AJ218" s="682">
        <f>ROUNDDOWN(BE224/60,0)</f>
        <v>0</v>
      </c>
      <c r="AK218" s="665"/>
      <c r="AL218" s="655" t="s">
        <v>40</v>
      </c>
      <c r="AM218" s="655"/>
      <c r="AN218" s="665">
        <f>BE224-AJ218*60</f>
        <v>0</v>
      </c>
      <c r="AO218" s="665"/>
      <c r="AP218" s="655" t="s">
        <v>41</v>
      </c>
      <c r="AQ218" s="656"/>
      <c r="AR218" s="108"/>
      <c r="AS218" s="115"/>
      <c r="AU218" s="680" t="s">
        <v>137</v>
      </c>
      <c r="AV218" s="632">
        <f>T215*60+X215</f>
        <v>0</v>
      </c>
      <c r="AW218" s="531"/>
      <c r="AX218" s="667" t="s">
        <v>138</v>
      </c>
      <c r="AY218" s="632">
        <f>IF(C227="☑",21*60,20*60)</f>
        <v>1260</v>
      </c>
      <c r="AZ218" s="228"/>
      <c r="BA218" s="680" t="s">
        <v>46</v>
      </c>
      <c r="BB218" s="632">
        <f>IF(AV218&lt;=AY218,AY218,AV207)</f>
        <v>1260</v>
      </c>
      <c r="BC218" s="537"/>
      <c r="BD218" s="667" t="s">
        <v>248</v>
      </c>
      <c r="BE218" s="668">
        <f>IF(AV207-BB218&gt;0,AV207-BB218,0)</f>
        <v>0</v>
      </c>
      <c r="BF218" s="670" t="s">
        <v>136</v>
      </c>
      <c r="BG218" s="671"/>
    </row>
    <row r="219" spans="1:59" ht="25.5" hidden="1" customHeight="1">
      <c r="A219" s="106"/>
      <c r="B219" s="640"/>
      <c r="C219" s="641"/>
      <c r="D219" s="641"/>
      <c r="E219" s="642"/>
      <c r="F219" s="688"/>
      <c r="G219" s="688"/>
      <c r="H219" s="664"/>
      <c r="I219" s="654"/>
      <c r="J219" s="657"/>
      <c r="K219" s="657"/>
      <c r="L219" s="654"/>
      <c r="M219" s="654"/>
      <c r="N219" s="657"/>
      <c r="O219" s="658"/>
      <c r="P219" s="660"/>
      <c r="Q219" s="658"/>
      <c r="R219" s="662"/>
      <c r="S219" s="662"/>
      <c r="T219" s="664"/>
      <c r="U219" s="654"/>
      <c r="V219" s="657"/>
      <c r="W219" s="657"/>
      <c r="X219" s="654"/>
      <c r="Y219" s="654"/>
      <c r="Z219" s="657"/>
      <c r="AA219" s="658"/>
      <c r="AB219" s="12"/>
      <c r="AC219" s="12"/>
      <c r="AD219" s="12"/>
      <c r="AE219" s="660"/>
      <c r="AF219" s="657"/>
      <c r="AG219" s="657"/>
      <c r="AH219" s="657"/>
      <c r="AI219" s="658"/>
      <c r="AJ219" s="683"/>
      <c r="AK219" s="666"/>
      <c r="AL219" s="657"/>
      <c r="AM219" s="657"/>
      <c r="AN219" s="666"/>
      <c r="AO219" s="666"/>
      <c r="AP219" s="657"/>
      <c r="AQ219" s="658"/>
      <c r="AR219" s="108"/>
      <c r="AS219" s="115"/>
      <c r="AU219" s="680"/>
      <c r="AV219" s="633"/>
      <c r="AW219" s="531"/>
      <c r="AX219" s="667"/>
      <c r="AY219" s="633"/>
      <c r="AZ219" s="228"/>
      <c r="BA219" s="680"/>
      <c r="BB219" s="633"/>
      <c r="BC219" s="537"/>
      <c r="BD219" s="667"/>
      <c r="BE219" s="669"/>
      <c r="BF219" s="670"/>
      <c r="BG219" s="671"/>
    </row>
    <row r="220" spans="1:59" ht="25.5" hidden="1" customHeight="1">
      <c r="A220" s="116"/>
      <c r="B220" s="111"/>
      <c r="C220" s="111"/>
      <c r="D220" s="111"/>
      <c r="E220" s="111"/>
      <c r="F220" s="12"/>
      <c r="G220" s="111"/>
      <c r="H220" s="276"/>
      <c r="I220" s="111"/>
      <c r="J220" s="111"/>
      <c r="K220" s="111"/>
      <c r="L220" s="111"/>
      <c r="M220" s="111"/>
      <c r="N220" s="111"/>
      <c r="O220" s="111"/>
      <c r="P220" s="117"/>
      <c r="Q220" s="111"/>
      <c r="R220" s="111"/>
      <c r="S220" s="111"/>
      <c r="T220" s="111"/>
      <c r="U220" s="111"/>
      <c r="V220" s="111"/>
      <c r="W220" s="111"/>
      <c r="X220" s="108"/>
      <c r="Y220" s="108"/>
      <c r="Z220" s="317"/>
      <c r="AA220" s="12"/>
      <c r="AB220" s="12"/>
      <c r="AC220" s="12"/>
      <c r="AD220" s="12"/>
      <c r="AE220" s="12"/>
      <c r="AF220" s="12"/>
      <c r="AG220" s="12"/>
      <c r="AH220" s="12"/>
      <c r="AI220" s="12"/>
      <c r="AJ220" s="218"/>
      <c r="AK220" s="12"/>
      <c r="AL220" s="12"/>
      <c r="AM220" s="12"/>
      <c r="AN220" s="12"/>
      <c r="AO220" s="12"/>
      <c r="AP220" s="12"/>
      <c r="AQ220" s="12"/>
      <c r="AR220" s="12"/>
      <c r="AS220" s="110"/>
      <c r="AU220" s="243"/>
      <c r="AV220" s="228"/>
      <c r="AW220" s="228"/>
      <c r="AX220" s="228"/>
      <c r="AY220" s="228"/>
      <c r="AZ220" s="228"/>
      <c r="BA220" s="237" t="s">
        <v>141</v>
      </c>
      <c r="BB220" s="228"/>
      <c r="BC220" s="228"/>
      <c r="BD220" s="228"/>
      <c r="BE220" s="228"/>
      <c r="BF220" s="228"/>
      <c r="BG220" s="236"/>
    </row>
    <row r="221" spans="1:59" ht="25.5" hidden="1" customHeight="1" thickBot="1">
      <c r="A221" s="116"/>
      <c r="B221" s="12"/>
      <c r="C221" s="119" t="s">
        <v>261</v>
      </c>
      <c r="D221" s="120"/>
      <c r="E221" s="120"/>
      <c r="F221" s="121"/>
      <c r="G221" s="120"/>
      <c r="H221" s="120"/>
      <c r="I221" s="120"/>
      <c r="J221" s="120"/>
      <c r="K221" s="120"/>
      <c r="L221" s="120"/>
      <c r="M221" s="120"/>
      <c r="N221" s="120"/>
      <c r="O221" s="120"/>
      <c r="P221" s="122"/>
      <c r="Q221" s="120"/>
      <c r="R221" s="120"/>
      <c r="S221" s="120"/>
      <c r="T221" s="120"/>
      <c r="U221" s="120"/>
      <c r="V221" s="120"/>
      <c r="W221" s="120"/>
      <c r="X221" s="123"/>
      <c r="Y221" s="123"/>
      <c r="Z221" s="123"/>
      <c r="AA221" s="121"/>
      <c r="AB221" s="124"/>
      <c r="AD221" s="12"/>
      <c r="AE221" s="107" t="s">
        <v>102</v>
      </c>
      <c r="AF221" s="12"/>
      <c r="AG221" s="12"/>
      <c r="AH221" s="12"/>
      <c r="AI221" s="12"/>
      <c r="AJ221" s="12"/>
      <c r="AK221" s="12"/>
      <c r="AL221" s="12"/>
      <c r="AM221" s="12"/>
      <c r="AN221" s="12"/>
      <c r="AO221" s="12"/>
      <c r="AP221" s="12"/>
      <c r="AQ221" s="12"/>
      <c r="AR221" s="12"/>
      <c r="AS221" s="110"/>
      <c r="AU221" s="246"/>
      <c r="AV221" s="247"/>
      <c r="AW221" s="238"/>
      <c r="AX221" s="238"/>
      <c r="AY221" s="238"/>
      <c r="AZ221" s="238"/>
      <c r="BA221" s="239" t="s">
        <v>250</v>
      </c>
      <c r="BB221" s="247"/>
      <c r="BC221" s="247"/>
      <c r="BD221" s="247"/>
      <c r="BE221" s="247"/>
      <c r="BF221" s="247"/>
      <c r="BG221" s="240"/>
    </row>
    <row r="222" spans="1:59" ht="25.5" hidden="1" customHeight="1">
      <c r="A222" s="116"/>
      <c r="B222" s="12"/>
      <c r="C222" s="125" t="s">
        <v>223</v>
      </c>
      <c r="D222" s="672" t="s">
        <v>152</v>
      </c>
      <c r="E222" s="672"/>
      <c r="F222" s="672"/>
      <c r="G222" s="672"/>
      <c r="H222" s="672"/>
      <c r="I222" s="672"/>
      <c r="J222" s="672"/>
      <c r="K222" s="672"/>
      <c r="L222" s="672"/>
      <c r="M222" s="672"/>
      <c r="N222" s="672"/>
      <c r="O222" s="672"/>
      <c r="P222" s="672"/>
      <c r="Q222" s="672"/>
      <c r="R222" s="672"/>
      <c r="S222" s="672"/>
      <c r="T222" s="672"/>
      <c r="U222" s="672"/>
      <c r="V222" s="672"/>
      <c r="W222" s="672"/>
      <c r="X222" s="672"/>
      <c r="Y222" s="672"/>
      <c r="Z222" s="672"/>
      <c r="AA222" s="672"/>
      <c r="AB222" s="673"/>
      <c r="AD222" s="12"/>
      <c r="AE222" s="209" t="s">
        <v>254</v>
      </c>
      <c r="AF222" s="12"/>
      <c r="AG222" s="12"/>
      <c r="AH222" s="12"/>
      <c r="AI222" s="12"/>
      <c r="AJ222" s="12"/>
      <c r="AK222" s="12"/>
      <c r="AL222" s="12"/>
      <c r="AM222" s="12"/>
      <c r="AN222" s="12"/>
      <c r="AO222" s="12"/>
      <c r="AP222" s="12"/>
      <c r="AQ222" s="12"/>
      <c r="AR222" s="12"/>
      <c r="AS222" s="110"/>
      <c r="AU222" s="674" t="s">
        <v>273</v>
      </c>
      <c r="AV222" s="232" t="s">
        <v>220</v>
      </c>
      <c r="AW222" s="232"/>
      <c r="AX222" s="232"/>
      <c r="AY222" s="169" t="s">
        <v>291</v>
      </c>
      <c r="AZ222" s="232"/>
      <c r="BA222" s="245"/>
      <c r="BB222" s="233" t="s">
        <v>139</v>
      </c>
      <c r="BC222" s="232"/>
      <c r="BD222" s="232"/>
      <c r="BE222" s="232"/>
      <c r="BF222" s="232"/>
      <c r="BG222" s="234"/>
    </row>
    <row r="223" spans="1:59" s="77" customFormat="1" ht="25.5" hidden="1" customHeight="1" thickBot="1">
      <c r="A223" s="116"/>
      <c r="B223" s="12"/>
      <c r="C223" s="126" t="s">
        <v>224</v>
      </c>
      <c r="D223" s="676" t="s">
        <v>286</v>
      </c>
      <c r="E223" s="676"/>
      <c r="F223" s="676"/>
      <c r="G223" s="676"/>
      <c r="H223" s="676"/>
      <c r="I223" s="676"/>
      <c r="J223" s="676"/>
      <c r="K223" s="676"/>
      <c r="L223" s="676"/>
      <c r="M223" s="676"/>
      <c r="N223" s="676"/>
      <c r="O223" s="676"/>
      <c r="P223" s="676"/>
      <c r="Q223" s="676"/>
      <c r="R223" s="676"/>
      <c r="S223" s="676"/>
      <c r="T223" s="676"/>
      <c r="U223" s="676"/>
      <c r="V223" s="676"/>
      <c r="W223" s="676"/>
      <c r="X223" s="676"/>
      <c r="Y223" s="676"/>
      <c r="Z223" s="676"/>
      <c r="AA223" s="676"/>
      <c r="AB223" s="677"/>
      <c r="AC223" s="1"/>
      <c r="AD223" s="12"/>
      <c r="AE223" s="595" t="s">
        <v>166</v>
      </c>
      <c r="AF223" s="638"/>
      <c r="AG223" s="638"/>
      <c r="AH223" s="638"/>
      <c r="AI223" s="638"/>
      <c r="AJ223" s="638"/>
      <c r="AK223" s="639"/>
      <c r="AL223" s="643">
        <f>'様式第３－２号(テナント等映画館) '!AL225</f>
        <v>0</v>
      </c>
      <c r="AM223" s="644"/>
      <c r="AN223" s="644"/>
      <c r="AO223" s="644"/>
      <c r="AP223" s="644"/>
      <c r="AQ223" s="645"/>
      <c r="AR223" s="12"/>
      <c r="AS223" s="110"/>
      <c r="AU223" s="675"/>
      <c r="AV223" s="228" t="s">
        <v>140</v>
      </c>
      <c r="AW223" s="235"/>
      <c r="AX223" s="228"/>
      <c r="AY223" s="228" t="s">
        <v>276</v>
      </c>
      <c r="AZ223" s="235"/>
      <c r="BA223" s="245"/>
      <c r="BB223" s="226" t="s">
        <v>221</v>
      </c>
      <c r="BC223" s="235"/>
      <c r="BD223" s="228"/>
      <c r="BE223" s="228" t="s">
        <v>96</v>
      </c>
      <c r="BF223" s="228"/>
      <c r="BG223" s="236"/>
    </row>
    <row r="224" spans="1:59" ht="25.5" hidden="1" customHeight="1">
      <c r="A224" s="116"/>
      <c r="B224" s="12"/>
      <c r="C224" s="127"/>
      <c r="D224" s="678" t="s">
        <v>287</v>
      </c>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9"/>
      <c r="AD224" s="12"/>
      <c r="AE224" s="640"/>
      <c r="AF224" s="641"/>
      <c r="AG224" s="641"/>
      <c r="AH224" s="641"/>
      <c r="AI224" s="641"/>
      <c r="AJ224" s="641"/>
      <c r="AK224" s="642"/>
      <c r="AL224" s="646"/>
      <c r="AM224" s="647"/>
      <c r="AN224" s="647"/>
      <c r="AO224" s="647"/>
      <c r="AP224" s="647"/>
      <c r="AQ224" s="648"/>
      <c r="AR224" s="12"/>
      <c r="AS224" s="110"/>
      <c r="AT224" s="277"/>
      <c r="AU224" s="680" t="s">
        <v>137</v>
      </c>
      <c r="AV224" s="632">
        <f>T218*60+X218</f>
        <v>0</v>
      </c>
      <c r="AW224" s="531"/>
      <c r="AX224" s="667" t="s">
        <v>138</v>
      </c>
      <c r="AY224" s="632">
        <f>IF(C231="☑",21*60,AV207)</f>
        <v>1260</v>
      </c>
      <c r="AZ224" s="228"/>
      <c r="BA224" s="680" t="s">
        <v>46</v>
      </c>
      <c r="BB224" s="632">
        <f>IF(AV224&lt;=AY224,AY224,AV207)</f>
        <v>1260</v>
      </c>
      <c r="BC224" s="537"/>
      <c r="BD224" s="667" t="s">
        <v>248</v>
      </c>
      <c r="BE224" s="668">
        <f>IF(AV207-BB224&gt;0,AV207-BB224,0)</f>
        <v>0</v>
      </c>
      <c r="BF224" s="670" t="s">
        <v>136</v>
      </c>
      <c r="BG224" s="671"/>
    </row>
    <row r="225" spans="1:65" ht="25.5" hidden="1" customHeight="1">
      <c r="A225" s="116"/>
      <c r="B225" s="12"/>
      <c r="C225" s="127"/>
      <c r="D225" s="678"/>
      <c r="E225" s="678"/>
      <c r="F225" s="678"/>
      <c r="G225" s="678"/>
      <c r="H225" s="678"/>
      <c r="I225" s="678"/>
      <c r="J225" s="678"/>
      <c r="K225" s="678"/>
      <c r="L225" s="678"/>
      <c r="M225" s="678"/>
      <c r="N225" s="678"/>
      <c r="O225" s="678"/>
      <c r="P225" s="678"/>
      <c r="Q225" s="678"/>
      <c r="R225" s="678"/>
      <c r="S225" s="678"/>
      <c r="T225" s="678"/>
      <c r="U225" s="678"/>
      <c r="V225" s="678"/>
      <c r="W225" s="678"/>
      <c r="X225" s="678"/>
      <c r="Y225" s="678"/>
      <c r="Z225" s="678"/>
      <c r="AA225" s="678"/>
      <c r="AB225" s="679"/>
      <c r="AD225" s="12"/>
      <c r="AE225" s="209" t="s">
        <v>246</v>
      </c>
      <c r="AF225" s="12"/>
      <c r="AG225" s="12"/>
      <c r="AH225" s="12"/>
      <c r="AI225" s="12"/>
      <c r="AJ225" s="12"/>
      <c r="AK225" s="12"/>
      <c r="AL225" s="12"/>
      <c r="AM225" s="12"/>
      <c r="AN225" s="12"/>
      <c r="AO225" s="12"/>
      <c r="AP225" s="12"/>
      <c r="AQ225" s="12"/>
      <c r="AR225" s="12"/>
      <c r="AS225" s="110"/>
      <c r="AT225" s="277"/>
      <c r="AU225" s="680"/>
      <c r="AV225" s="633"/>
      <c r="AW225" s="531"/>
      <c r="AX225" s="667"/>
      <c r="AY225" s="633"/>
      <c r="AZ225" s="228"/>
      <c r="BA225" s="680"/>
      <c r="BB225" s="633"/>
      <c r="BC225" s="537"/>
      <c r="BD225" s="667"/>
      <c r="BE225" s="669"/>
      <c r="BF225" s="670"/>
      <c r="BG225" s="671"/>
    </row>
    <row r="226" spans="1:65" ht="25.5" hidden="1" customHeight="1">
      <c r="A226" s="116"/>
      <c r="B226" s="12"/>
      <c r="C226" s="127"/>
      <c r="D226" s="678"/>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9"/>
      <c r="AD226" s="12"/>
      <c r="AE226" s="595" t="s">
        <v>166</v>
      </c>
      <c r="AF226" s="638"/>
      <c r="AG226" s="638"/>
      <c r="AH226" s="638"/>
      <c r="AI226" s="638"/>
      <c r="AJ226" s="638"/>
      <c r="AK226" s="639"/>
      <c r="AL226" s="643">
        <f>'様式第３－２号(テナント等映画館) '!AL228</f>
        <v>0</v>
      </c>
      <c r="AM226" s="644"/>
      <c r="AN226" s="644"/>
      <c r="AO226" s="644"/>
      <c r="AP226" s="644"/>
      <c r="AQ226" s="645"/>
      <c r="AR226" s="12"/>
      <c r="AS226" s="110"/>
      <c r="AT226" s="277"/>
      <c r="AU226" s="243"/>
      <c r="AV226" s="228"/>
      <c r="AW226" s="228" t="s">
        <v>292</v>
      </c>
      <c r="AY226" s="228"/>
      <c r="AZ226" s="228"/>
      <c r="BA226" s="237" t="s">
        <v>141</v>
      </c>
      <c r="BB226" s="228"/>
      <c r="BC226" s="228"/>
      <c r="BD226" s="228"/>
      <c r="BE226" s="228"/>
      <c r="BF226" s="228"/>
      <c r="BG226" s="236"/>
    </row>
    <row r="227" spans="1:65" ht="25.5" hidden="1" customHeight="1">
      <c r="A227" s="116"/>
      <c r="B227" s="12"/>
      <c r="C227" s="684" t="s">
        <v>126</v>
      </c>
      <c r="D227" s="685"/>
      <c r="E227" s="686" t="s">
        <v>305</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D227" s="12"/>
      <c r="AE227" s="640"/>
      <c r="AF227" s="641"/>
      <c r="AG227" s="641"/>
      <c r="AH227" s="641"/>
      <c r="AI227" s="641"/>
      <c r="AJ227" s="641"/>
      <c r="AK227" s="642"/>
      <c r="AL227" s="646"/>
      <c r="AM227" s="647"/>
      <c r="AN227" s="647"/>
      <c r="AO227" s="647"/>
      <c r="AP227" s="647"/>
      <c r="AQ227" s="648"/>
      <c r="AR227" s="12"/>
      <c r="AS227" s="110"/>
      <c r="AT227" s="277"/>
      <c r="AU227" s="246"/>
      <c r="AV227" s="247"/>
      <c r="AW227" s="238" t="s">
        <v>293</v>
      </c>
      <c r="AX227" s="238"/>
      <c r="AY227" s="238"/>
      <c r="AZ227" s="238"/>
      <c r="BA227" s="239" t="s">
        <v>250</v>
      </c>
      <c r="BB227" s="247"/>
      <c r="BC227" s="247"/>
      <c r="BD227" s="247"/>
      <c r="BE227" s="247"/>
      <c r="BF227" s="247"/>
      <c r="BG227" s="240"/>
    </row>
    <row r="228" spans="1:65" ht="25.5" hidden="1" customHeight="1">
      <c r="A228" s="116"/>
      <c r="B228" s="12"/>
      <c r="C228" s="126" t="s">
        <v>289</v>
      </c>
      <c r="D228" s="634" t="s">
        <v>290</v>
      </c>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5"/>
      <c r="AD228" s="12"/>
      <c r="AE228" s="209" t="s">
        <v>274</v>
      </c>
      <c r="AF228" s="12"/>
      <c r="AG228" s="12"/>
      <c r="AH228" s="12"/>
      <c r="AI228" s="12"/>
      <c r="AJ228" s="12"/>
      <c r="AK228" s="12"/>
      <c r="AL228" s="12"/>
      <c r="AM228" s="12"/>
      <c r="AN228" s="12"/>
      <c r="AO228" s="12"/>
      <c r="AP228" s="12"/>
      <c r="AQ228" s="12"/>
      <c r="AR228" s="12"/>
      <c r="AS228" s="110"/>
      <c r="AT228" s="277"/>
    </row>
    <row r="229" spans="1:65" ht="25.5" hidden="1" customHeight="1">
      <c r="A229" s="116"/>
      <c r="B229" s="12"/>
      <c r="C229" s="316"/>
      <c r="D229" s="636" t="s">
        <v>309</v>
      </c>
      <c r="E229" s="636"/>
      <c r="F229" s="636"/>
      <c r="G229" s="636"/>
      <c r="H229" s="636"/>
      <c r="I229" s="636"/>
      <c r="J229" s="636"/>
      <c r="K229" s="636"/>
      <c r="L229" s="636"/>
      <c r="M229" s="636"/>
      <c r="N229" s="636"/>
      <c r="O229" s="636"/>
      <c r="P229" s="636"/>
      <c r="Q229" s="636"/>
      <c r="R229" s="636"/>
      <c r="S229" s="636"/>
      <c r="T229" s="636"/>
      <c r="U229" s="636"/>
      <c r="V229" s="636"/>
      <c r="W229" s="636"/>
      <c r="X229" s="636"/>
      <c r="Y229" s="636"/>
      <c r="Z229" s="636"/>
      <c r="AA229" s="636"/>
      <c r="AB229" s="637"/>
      <c r="AD229" s="12"/>
      <c r="AE229" s="595" t="s">
        <v>166</v>
      </c>
      <c r="AF229" s="638"/>
      <c r="AG229" s="638"/>
      <c r="AH229" s="638"/>
      <c r="AI229" s="638"/>
      <c r="AJ229" s="638"/>
      <c r="AK229" s="639"/>
      <c r="AL229" s="643">
        <f>'様式第３－２号(テナント等映画館) '!AL231</f>
        <v>0</v>
      </c>
      <c r="AM229" s="644"/>
      <c r="AN229" s="644"/>
      <c r="AO229" s="644"/>
      <c r="AP229" s="644"/>
      <c r="AQ229" s="645"/>
      <c r="AR229" s="12"/>
      <c r="AS229" s="110"/>
      <c r="AT229" s="277"/>
    </row>
    <row r="230" spans="1:65" ht="25.5" hidden="1" customHeight="1">
      <c r="A230" s="116"/>
      <c r="B230" s="12"/>
      <c r="C230" s="31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7"/>
      <c r="AD230" s="12"/>
      <c r="AE230" s="640"/>
      <c r="AF230" s="641"/>
      <c r="AG230" s="641"/>
      <c r="AH230" s="641"/>
      <c r="AI230" s="641"/>
      <c r="AJ230" s="641"/>
      <c r="AK230" s="642"/>
      <c r="AL230" s="646"/>
      <c r="AM230" s="647"/>
      <c r="AN230" s="647"/>
      <c r="AO230" s="647"/>
      <c r="AP230" s="647"/>
      <c r="AQ230" s="648"/>
      <c r="AR230" s="12"/>
      <c r="AS230" s="110"/>
      <c r="AT230" s="277"/>
    </row>
    <row r="231" spans="1:65" ht="25.5" hidden="1" customHeight="1">
      <c r="A231" s="116"/>
      <c r="B231" s="12"/>
      <c r="C231" s="649" t="s">
        <v>126</v>
      </c>
      <c r="D231" s="650"/>
      <c r="E231" s="651" t="s">
        <v>305</v>
      </c>
      <c r="F231" s="651"/>
      <c r="G231" s="651"/>
      <c r="H231" s="651"/>
      <c r="I231" s="651"/>
      <c r="J231" s="651"/>
      <c r="K231" s="651"/>
      <c r="L231" s="651"/>
      <c r="M231" s="651"/>
      <c r="N231" s="651"/>
      <c r="O231" s="651"/>
      <c r="P231" s="651"/>
      <c r="Q231" s="651"/>
      <c r="R231" s="651"/>
      <c r="S231" s="651"/>
      <c r="T231" s="651"/>
      <c r="U231" s="651"/>
      <c r="V231" s="651"/>
      <c r="W231" s="651"/>
      <c r="X231" s="651"/>
      <c r="Y231" s="651"/>
      <c r="Z231" s="651"/>
      <c r="AA231" s="651"/>
      <c r="AB231" s="652"/>
      <c r="AD231" s="12"/>
      <c r="AE231" s="12"/>
      <c r="AF231" s="12"/>
      <c r="AG231" s="12"/>
      <c r="AH231" s="12"/>
      <c r="AI231" s="12"/>
      <c r="AJ231" s="12"/>
      <c r="AK231" s="128" t="s">
        <v>159</v>
      </c>
      <c r="AL231" s="12"/>
      <c r="AM231" s="108"/>
      <c r="AN231" s="108"/>
      <c r="AO231" s="108"/>
      <c r="AP231" s="12"/>
      <c r="AQ231" s="12"/>
      <c r="AR231" s="12"/>
      <c r="AS231" s="110"/>
    </row>
    <row r="232" spans="1:65" ht="25.5" hidden="1" customHeight="1">
      <c r="A232" s="129"/>
      <c r="B232" s="130"/>
      <c r="C232" s="130"/>
      <c r="D232" s="130"/>
      <c r="E232" s="130"/>
      <c r="F232" s="131"/>
      <c r="G232" s="130"/>
      <c r="H232" s="130"/>
      <c r="I232" s="130"/>
      <c r="J232" s="130"/>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3"/>
      <c r="AL232" s="132"/>
      <c r="AM232" s="134"/>
      <c r="AN232" s="134"/>
      <c r="AO232" s="134"/>
      <c r="AP232" s="132"/>
      <c r="AQ232" s="132"/>
      <c r="AR232" s="132"/>
      <c r="AS232" s="135"/>
    </row>
    <row r="233" spans="1:65" s="77" customFormat="1" ht="24.95" hidden="1" customHeight="1">
      <c r="A233" s="264"/>
      <c r="B233" s="265"/>
      <c r="C233" s="264"/>
      <c r="D233" s="212"/>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6"/>
      <c r="AD233" s="266"/>
      <c r="AE233" s="267"/>
      <c r="AF233" s="267"/>
      <c r="AG233" s="267"/>
      <c r="AH233" s="267"/>
      <c r="AI233" s="267"/>
      <c r="AJ233" s="267"/>
      <c r="AK233" s="267"/>
      <c r="AL233" s="267"/>
      <c r="AM233" s="267"/>
      <c r="AN233" s="267"/>
      <c r="AO233" s="267"/>
      <c r="AP233" s="267"/>
      <c r="AQ233" s="267"/>
      <c r="AR233" s="266"/>
      <c r="AS233" s="266"/>
      <c r="AT233" s="1"/>
      <c r="AU233" s="1"/>
      <c r="AV233" s="1"/>
      <c r="AW233" s="1"/>
      <c r="AX233" s="1"/>
      <c r="AY233" s="1"/>
      <c r="AZ233" s="1"/>
      <c r="BA233" s="1"/>
      <c r="BB233" s="1"/>
      <c r="BC233" s="1"/>
      <c r="BD233" s="1"/>
      <c r="BE233" s="1"/>
      <c r="BF233" s="1"/>
      <c r="BG233" s="1"/>
      <c r="BH233" s="1"/>
      <c r="BI233" s="1"/>
      <c r="BJ233" s="1"/>
      <c r="BK233" s="1"/>
      <c r="BL233" s="1"/>
      <c r="BM233" s="1"/>
    </row>
    <row r="234" spans="1:65" s="12" customFormat="1" ht="17.25" hidden="1" customHeight="1">
      <c r="A234" s="210"/>
      <c r="B234" s="210"/>
      <c r="C234" s="210"/>
      <c r="D234" s="210"/>
      <c r="E234" s="210"/>
      <c r="F234" s="149"/>
      <c r="G234" s="210"/>
      <c r="H234" s="210"/>
      <c r="I234" s="210"/>
      <c r="J234" s="210"/>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268"/>
      <c r="AL234" s="137"/>
      <c r="AM234" s="223"/>
      <c r="AN234" s="223"/>
      <c r="AO234" s="223"/>
      <c r="AP234" s="137"/>
      <c r="AQ234" s="137"/>
      <c r="AR234" s="137"/>
      <c r="AS234" s="137"/>
      <c r="AU234" s="1"/>
      <c r="AV234" s="1"/>
      <c r="AW234" s="1"/>
      <c r="AX234" s="1"/>
      <c r="AY234" s="1"/>
      <c r="AZ234" s="1"/>
      <c r="BA234" s="1"/>
      <c r="BB234" s="1"/>
      <c r="BC234" s="1"/>
      <c r="BD234" s="1"/>
      <c r="BE234" s="1"/>
      <c r="BF234" s="1"/>
      <c r="BG234" s="1"/>
      <c r="BH234" s="1"/>
      <c r="BI234" s="1"/>
      <c r="BJ234" s="1"/>
      <c r="BK234" s="1"/>
      <c r="BL234" s="1"/>
      <c r="BM234" s="1"/>
    </row>
    <row r="235" spans="1:65" s="92" customFormat="1" ht="28.5" hidden="1" customHeight="1">
      <c r="A235" s="87" t="s">
        <v>131</v>
      </c>
      <c r="B235" s="88"/>
      <c r="C235" s="88"/>
      <c r="D235" s="89"/>
      <c r="E235" s="88"/>
      <c r="F235" s="88"/>
      <c r="G235" s="88"/>
      <c r="H235" s="88"/>
      <c r="I235" s="88"/>
      <c r="J235" s="88"/>
      <c r="K235" s="88"/>
      <c r="L235" s="138"/>
      <c r="M235" s="88"/>
      <c r="N235" s="88"/>
      <c r="O235" s="88"/>
      <c r="P235" s="88"/>
      <c r="Q235" s="88"/>
      <c r="R235" s="88"/>
      <c r="S235" s="88"/>
      <c r="T235" s="88"/>
      <c r="U235" s="88"/>
      <c r="V235" s="88"/>
      <c r="W235" s="88"/>
      <c r="X235" s="88"/>
      <c r="Y235" s="88"/>
      <c r="Z235" s="88"/>
      <c r="AA235" s="88"/>
      <c r="AB235" s="88"/>
      <c r="AC235" s="88"/>
      <c r="AD235" s="88"/>
      <c r="AE235" s="79"/>
      <c r="AF235" s="79"/>
      <c r="AG235" s="79"/>
      <c r="AH235" s="79"/>
      <c r="AI235" s="79"/>
      <c r="AJ235" s="79"/>
      <c r="AK235" s="88"/>
      <c r="AL235" s="79"/>
      <c r="AM235" s="88"/>
      <c r="AN235" s="88"/>
      <c r="AO235" s="88"/>
      <c r="AP235" s="79"/>
      <c r="AQ235" s="79"/>
      <c r="AR235" s="79"/>
      <c r="AS235" s="79"/>
    </row>
    <row r="236" spans="1:65" ht="33" hidden="1" customHeight="1">
      <c r="A236" s="139"/>
      <c r="B236" s="139"/>
      <c r="C236" s="139" t="s">
        <v>150</v>
      </c>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39"/>
      <c r="AS236" s="139"/>
    </row>
    <row r="237" spans="1:65" ht="18.75" hidden="1" customHeight="1">
      <c r="C237" s="565" t="s">
        <v>103</v>
      </c>
      <c r="D237" s="566"/>
      <c r="E237" s="566"/>
      <c r="F237" s="566"/>
      <c r="G237" s="566"/>
      <c r="H237" s="566"/>
      <c r="I237" s="719"/>
      <c r="J237" s="565" t="s">
        <v>104</v>
      </c>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719"/>
      <c r="AG237" s="863" t="s">
        <v>105</v>
      </c>
      <c r="AH237" s="863"/>
      <c r="AI237" s="863"/>
      <c r="AJ237" s="863"/>
      <c r="AK237" s="863"/>
      <c r="AL237" s="863"/>
      <c r="AM237" s="863"/>
      <c r="AN237" s="863"/>
      <c r="AO237" s="863"/>
    </row>
    <row r="238" spans="1:65" hidden="1">
      <c r="C238" s="519"/>
      <c r="D238" s="520"/>
      <c r="E238" s="520"/>
      <c r="F238" s="520"/>
      <c r="G238" s="520"/>
      <c r="H238" s="520"/>
      <c r="I238" s="521"/>
      <c r="J238" s="519"/>
      <c r="K238" s="520"/>
      <c r="L238" s="520"/>
      <c r="M238" s="520"/>
      <c r="N238" s="520"/>
      <c r="O238" s="520"/>
      <c r="P238" s="520"/>
      <c r="Q238" s="520"/>
      <c r="R238" s="520"/>
      <c r="S238" s="520"/>
      <c r="T238" s="520"/>
      <c r="U238" s="520"/>
      <c r="V238" s="520"/>
      <c r="W238" s="520"/>
      <c r="X238" s="520"/>
      <c r="Y238" s="520"/>
      <c r="Z238" s="520"/>
      <c r="AA238" s="520"/>
      <c r="AB238" s="520"/>
      <c r="AC238" s="520"/>
      <c r="AD238" s="520"/>
      <c r="AE238" s="520"/>
      <c r="AF238" s="521"/>
      <c r="AG238" s="863"/>
      <c r="AH238" s="863"/>
      <c r="AI238" s="863"/>
      <c r="AJ238" s="863"/>
      <c r="AK238" s="863"/>
      <c r="AL238" s="863"/>
      <c r="AM238" s="863"/>
      <c r="AN238" s="863"/>
      <c r="AO238" s="863"/>
    </row>
    <row r="239" spans="1:65" ht="18.75" hidden="1" customHeight="1">
      <c r="C239" s="985" t="s">
        <v>95</v>
      </c>
      <c r="D239" s="986"/>
      <c r="E239" s="986"/>
      <c r="F239" s="986"/>
      <c r="G239" s="986"/>
      <c r="H239" s="986"/>
      <c r="I239" s="987"/>
      <c r="J239" s="140" t="s">
        <v>226</v>
      </c>
      <c r="K239" s="141" t="s">
        <v>121</v>
      </c>
      <c r="L239" s="141"/>
      <c r="M239" s="141"/>
      <c r="N239" s="3"/>
      <c r="O239" s="275" t="s">
        <v>178</v>
      </c>
      <c r="P239" s="994">
        <v>100</v>
      </c>
      <c r="Q239" s="994"/>
      <c r="R239" s="994"/>
      <c r="S239" s="275" t="s">
        <v>228</v>
      </c>
      <c r="T239" s="142"/>
      <c r="U239" s="142" t="s">
        <v>229</v>
      </c>
      <c r="V239" s="994">
        <v>100</v>
      </c>
      <c r="W239" s="994"/>
      <c r="X239" s="994"/>
      <c r="Y239" s="142" t="s">
        <v>230</v>
      </c>
      <c r="Z239" s="142"/>
      <c r="AA239" s="143" t="s">
        <v>162</v>
      </c>
      <c r="AB239" s="143"/>
      <c r="AC239" s="143"/>
      <c r="AD239" s="142"/>
      <c r="AE239" s="142"/>
      <c r="AF239" s="3"/>
      <c r="AG239" s="995" t="s">
        <v>233</v>
      </c>
      <c r="AH239" s="996"/>
      <c r="AI239" s="996"/>
      <c r="AJ239" s="996"/>
      <c r="AK239" s="996"/>
      <c r="AL239" s="1001" t="s">
        <v>86</v>
      </c>
      <c r="AM239" s="1001"/>
      <c r="AN239" s="1001"/>
      <c r="AO239" s="1002"/>
      <c r="AP239" s="95"/>
      <c r="AQ239" s="95"/>
      <c r="AR239" s="95"/>
      <c r="AS239" s="95"/>
      <c r="AT239" s="12"/>
    </row>
    <row r="240" spans="1:65" ht="18.75" hidden="1" customHeight="1">
      <c r="C240" s="988"/>
      <c r="D240" s="989"/>
      <c r="E240" s="989"/>
      <c r="F240" s="989"/>
      <c r="G240" s="989"/>
      <c r="H240" s="989"/>
      <c r="I240" s="990"/>
      <c r="J240" s="144"/>
      <c r="K240" s="145"/>
      <c r="L240" s="137"/>
      <c r="M240" s="137"/>
      <c r="N240" s="137"/>
      <c r="O240" s="137"/>
      <c r="P240" s="137"/>
      <c r="Q240" s="137"/>
      <c r="R240" s="137"/>
      <c r="S240" s="137"/>
      <c r="T240" s="137"/>
      <c r="U240" s="137"/>
      <c r="V240" s="137"/>
      <c r="W240" s="137"/>
      <c r="X240" s="137"/>
      <c r="Y240" s="146"/>
      <c r="Z240" s="137"/>
      <c r="AA240" s="137"/>
      <c r="AB240" s="137"/>
      <c r="AC240" s="137"/>
      <c r="AD240" s="137"/>
      <c r="AE240" s="137"/>
      <c r="AF240" s="147" t="s">
        <v>89</v>
      </c>
      <c r="AG240" s="997"/>
      <c r="AH240" s="998"/>
      <c r="AI240" s="998"/>
      <c r="AJ240" s="998"/>
      <c r="AK240" s="998"/>
      <c r="AL240" s="1003"/>
      <c r="AM240" s="1003"/>
      <c r="AN240" s="1003"/>
      <c r="AO240" s="1004"/>
      <c r="AP240" s="95"/>
    </row>
    <row r="241" spans="3:66" ht="18.75" hidden="1" customHeight="1">
      <c r="C241" s="988"/>
      <c r="D241" s="989"/>
      <c r="E241" s="989"/>
      <c r="F241" s="989"/>
      <c r="G241" s="989"/>
      <c r="H241" s="989"/>
      <c r="I241" s="990"/>
      <c r="J241" s="148"/>
      <c r="K241" s="983">
        <v>2</v>
      </c>
      <c r="L241" s="983"/>
      <c r="M241" s="149"/>
      <c r="N241" s="95"/>
      <c r="O241" s="150" t="s">
        <v>106</v>
      </c>
      <c r="P241" s="151" t="str">
        <f>AA239</f>
        <v>加算単位</v>
      </c>
      <c r="Q241" s="151"/>
      <c r="R241" s="151"/>
      <c r="S241" s="3"/>
      <c r="T241" s="137" t="s">
        <v>85</v>
      </c>
      <c r="U241" s="983">
        <v>2</v>
      </c>
      <c r="V241" s="983"/>
      <c r="W241" s="149"/>
      <c r="X241" s="95"/>
      <c r="Y241" s="150" t="s">
        <v>93</v>
      </c>
      <c r="Z241" s="984" t="s">
        <v>233</v>
      </c>
      <c r="AA241" s="984"/>
      <c r="AB241" s="984"/>
      <c r="AC241" s="95" t="s">
        <v>39</v>
      </c>
      <c r="AD241" s="137"/>
      <c r="AE241" s="137"/>
      <c r="AF241" s="152"/>
      <c r="AG241" s="997"/>
      <c r="AH241" s="998"/>
      <c r="AI241" s="998"/>
      <c r="AJ241" s="998"/>
      <c r="AK241" s="998"/>
      <c r="AL241" s="1003"/>
      <c r="AM241" s="1003"/>
      <c r="AN241" s="1003"/>
      <c r="AO241" s="1004"/>
      <c r="AP241" s="12"/>
      <c r="AQ241" s="12"/>
      <c r="AR241" s="12"/>
      <c r="AS241" s="12"/>
    </row>
    <row r="242" spans="3:66" ht="18.75" hidden="1" customHeight="1">
      <c r="C242" s="988"/>
      <c r="D242" s="989"/>
      <c r="E242" s="989"/>
      <c r="F242" s="989"/>
      <c r="G242" s="989"/>
      <c r="H242" s="989"/>
      <c r="I242" s="990"/>
      <c r="J242" s="148"/>
      <c r="K242" s="213" t="s">
        <v>107</v>
      </c>
      <c r="L242" s="273"/>
      <c r="M242" s="149"/>
      <c r="N242" s="95"/>
      <c r="O242" s="150"/>
      <c r="P242" s="151"/>
      <c r="Q242" s="151"/>
      <c r="R242" s="151"/>
      <c r="S242" s="3"/>
      <c r="T242" s="137"/>
      <c r="U242" s="273"/>
      <c r="V242" s="273"/>
      <c r="W242" s="149"/>
      <c r="X242" s="95"/>
      <c r="Y242" s="150"/>
      <c r="Z242" s="280"/>
      <c r="AA242" s="280"/>
      <c r="AB242" s="280"/>
      <c r="AC242" s="95"/>
      <c r="AD242" s="137"/>
      <c r="AE242" s="137"/>
      <c r="AF242" s="152"/>
      <c r="AG242" s="997"/>
      <c r="AH242" s="998"/>
      <c r="AI242" s="998"/>
      <c r="AJ242" s="998"/>
      <c r="AK242" s="998"/>
      <c r="AL242" s="1003"/>
      <c r="AM242" s="1003"/>
      <c r="AN242" s="1003"/>
      <c r="AO242" s="1004"/>
      <c r="AP242" s="12"/>
      <c r="AQ242" s="12"/>
      <c r="AR242" s="12"/>
      <c r="AS242" s="12"/>
    </row>
    <row r="243" spans="3:66" ht="18.75" hidden="1" customHeight="1">
      <c r="C243" s="991"/>
      <c r="D243" s="992"/>
      <c r="E243" s="992"/>
      <c r="F243" s="992"/>
      <c r="G243" s="992"/>
      <c r="H243" s="992"/>
      <c r="I243" s="993"/>
      <c r="J243" s="153"/>
      <c r="K243" s="154"/>
      <c r="L243" s="155"/>
      <c r="M243" s="155"/>
      <c r="N243" s="155"/>
      <c r="O243" s="155"/>
      <c r="P243" s="156"/>
      <c r="Q243" s="157"/>
      <c r="R243" s="157"/>
      <c r="S243" s="157"/>
      <c r="T243" s="157"/>
      <c r="U243" s="157"/>
      <c r="V243" s="157"/>
      <c r="W243" s="157"/>
      <c r="X243" s="157"/>
      <c r="Y243" s="157"/>
      <c r="Z243" s="156"/>
      <c r="AA243" s="158"/>
      <c r="AB243" s="158"/>
      <c r="AC243" s="155"/>
      <c r="AD243" s="155"/>
      <c r="AE243" s="155"/>
      <c r="AF243" s="159"/>
      <c r="AG243" s="999"/>
      <c r="AH243" s="1000"/>
      <c r="AI243" s="1000"/>
      <c r="AJ243" s="1000"/>
      <c r="AK243" s="1000"/>
      <c r="AL243" s="1005"/>
      <c r="AM243" s="1005"/>
      <c r="AN243" s="1005"/>
      <c r="AO243" s="1006"/>
      <c r="AP243" s="12"/>
      <c r="AQ243" s="12"/>
      <c r="AR243" s="12"/>
      <c r="AS243" s="12"/>
    </row>
    <row r="244" spans="3:66" hidden="1">
      <c r="AH244" s="118"/>
      <c r="AI244" s="118"/>
      <c r="AJ244" s="118"/>
      <c r="AK244" s="118"/>
      <c r="AL244" s="118"/>
      <c r="AM244" s="118"/>
      <c r="AN244" s="118"/>
      <c r="AO244" s="118"/>
      <c r="AR244" s="277" t="s">
        <v>133</v>
      </c>
    </row>
    <row r="245" spans="3:66" hidden="1">
      <c r="C245" s="1" t="s">
        <v>156</v>
      </c>
      <c r="AG245" s="118"/>
      <c r="AH245" s="118"/>
      <c r="AI245" s="118"/>
      <c r="AJ245" s="118"/>
      <c r="AK245" s="118"/>
      <c r="AL245" s="118"/>
      <c r="AM245" s="118"/>
      <c r="AN245" s="118"/>
      <c r="AO245" s="118"/>
    </row>
    <row r="246" spans="3:66" ht="37.5" hidden="1" customHeight="1">
      <c r="C246" s="944" t="s">
        <v>332</v>
      </c>
      <c r="D246" s="944"/>
      <c r="E246" s="944"/>
      <c r="F246" s="944"/>
      <c r="G246" s="944"/>
      <c r="H246" s="944"/>
      <c r="I246" s="944"/>
      <c r="J246" s="944"/>
      <c r="K246" s="1007">
        <f>'様式第３－２号(テナント等映画館) '!K247</f>
        <v>0</v>
      </c>
      <c r="L246" s="1007"/>
      <c r="M246" s="1007"/>
      <c r="N246" s="1007"/>
      <c r="O246" s="1007"/>
      <c r="P246" s="1007"/>
      <c r="Q246" s="1007"/>
      <c r="R246" s="1008"/>
      <c r="S246" s="1009" t="s">
        <v>232</v>
      </c>
      <c r="T246" s="1010"/>
      <c r="U246" s="1010"/>
      <c r="V246" s="1010"/>
      <c r="W246" s="918" t="s">
        <v>167</v>
      </c>
      <c r="X246" s="919"/>
      <c r="Y246" s="919"/>
      <c r="Z246" s="919"/>
      <c r="AA246" s="919"/>
      <c r="AB246" s="919"/>
      <c r="AC246" s="919"/>
      <c r="AD246" s="919"/>
      <c r="AE246" s="919"/>
      <c r="AF246" s="919"/>
      <c r="AG246" s="919"/>
      <c r="AH246" s="919"/>
      <c r="AI246" s="919"/>
      <c r="AJ246" s="919"/>
      <c r="AK246" s="919"/>
      <c r="AL246" s="919"/>
      <c r="AM246" s="919"/>
      <c r="AN246" s="919"/>
      <c r="AO246" s="919"/>
      <c r="AP246" s="919"/>
      <c r="AQ246" s="919"/>
      <c r="AR246" s="920"/>
    </row>
    <row r="247" spans="3:66" ht="18.75" hidden="1" customHeight="1">
      <c r="C247" s="944"/>
      <c r="D247" s="944"/>
      <c r="E247" s="944"/>
      <c r="F247" s="944"/>
      <c r="G247" s="944"/>
      <c r="H247" s="944"/>
      <c r="I247" s="944"/>
      <c r="J247" s="944"/>
      <c r="K247" s="1007"/>
      <c r="L247" s="1007"/>
      <c r="M247" s="1007"/>
      <c r="N247" s="1007"/>
      <c r="O247" s="1007"/>
      <c r="P247" s="1007"/>
      <c r="Q247" s="1007"/>
      <c r="R247" s="1008"/>
      <c r="S247" s="1009"/>
      <c r="T247" s="1010"/>
      <c r="U247" s="1010"/>
      <c r="V247" s="1010"/>
      <c r="W247" s="921"/>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3"/>
    </row>
    <row r="248" spans="3:66" s="3" customFormat="1" ht="18.75" hidden="1" customHeight="1">
      <c r="C248" s="944"/>
      <c r="D248" s="944"/>
      <c r="E248" s="944"/>
      <c r="F248" s="944"/>
      <c r="G248" s="944"/>
      <c r="H248" s="944"/>
      <c r="I248" s="944"/>
      <c r="J248" s="944"/>
      <c r="K248" s="1007"/>
      <c r="L248" s="1007"/>
      <c r="M248" s="1007"/>
      <c r="N248" s="1007"/>
      <c r="O248" s="1007"/>
      <c r="P248" s="1007"/>
      <c r="Q248" s="1007"/>
      <c r="R248" s="1008"/>
      <c r="S248" s="1009"/>
      <c r="T248" s="1010"/>
      <c r="U248" s="1010"/>
      <c r="V248" s="1010"/>
      <c r="W248" s="924"/>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6"/>
      <c r="AS248" s="215"/>
      <c r="AT248" s="215"/>
      <c r="BJ248" s="1"/>
      <c r="BK248" s="1"/>
      <c r="BL248" s="1"/>
      <c r="BM248" s="1"/>
      <c r="BN248" s="1"/>
    </row>
    <row r="249" spans="3:66" ht="18.75" hidden="1" customHeight="1">
      <c r="C249" s="278"/>
      <c r="D249" s="278"/>
      <c r="E249" s="278"/>
      <c r="F249" s="278"/>
      <c r="G249" s="278"/>
      <c r="H249" s="278"/>
      <c r="I249" s="278"/>
      <c r="J249" s="278"/>
      <c r="K249" s="278"/>
      <c r="L249" s="278"/>
      <c r="M249" s="278"/>
      <c r="N249" s="278"/>
      <c r="O249" s="278"/>
      <c r="P249" s="278"/>
      <c r="Q249" s="278"/>
      <c r="R249" s="278"/>
      <c r="S249" s="278"/>
      <c r="T249" s="278"/>
      <c r="U249" s="278"/>
      <c r="V249" s="216"/>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row>
    <row r="250" spans="3:66" s="118" customFormat="1" ht="33" hidden="1" customHeight="1"/>
    <row r="251" spans="3:66" s="118" customFormat="1" ht="24.95" hidden="1" customHeight="1"/>
    <row r="252" spans="3:66" s="118" customFormat="1" ht="24.95" hidden="1" customHeight="1"/>
    <row r="253" spans="3:66" s="118" customFormat="1" ht="39.950000000000003" hidden="1" customHeight="1"/>
    <row r="254" spans="3:66" s="118" customFormat="1" ht="39.950000000000003" hidden="1" customHeight="1"/>
    <row r="255" spans="3:66" s="118" customFormat="1" ht="39.950000000000003" hidden="1" customHeight="1"/>
    <row r="256" spans="3:66" s="118" customFormat="1" ht="28.5" hidden="1" customHeight="1"/>
    <row r="257" s="118" customFormat="1" ht="28.5" hidden="1" customHeight="1"/>
    <row r="258" s="118" customFormat="1" ht="28.5" hidden="1" customHeight="1"/>
    <row r="259" s="118" customFormat="1" ht="28.5" hidden="1" customHeight="1"/>
    <row r="260" s="118" customFormat="1" ht="28.5" hidden="1" customHeight="1"/>
    <row r="261" s="118" customFormat="1" ht="28.5" hidden="1" customHeight="1"/>
    <row r="262" s="118" customFormat="1" ht="28.5" hidden="1" customHeight="1"/>
    <row r="263" s="118" customFormat="1" ht="28.5" hidden="1" customHeight="1"/>
    <row r="264" s="118" customFormat="1" ht="28.5" hidden="1" customHeight="1"/>
    <row r="265" s="118" customFormat="1" ht="28.5" hidden="1" customHeight="1"/>
    <row r="266" s="118" customFormat="1" ht="24.95" hidden="1" customHeight="1"/>
    <row r="267" s="118" customFormat="1" ht="25.5" hidden="1" customHeight="1"/>
    <row r="268" s="118" customFormat="1" ht="23.25" hidden="1" customHeight="1"/>
    <row r="269" s="118" customFormat="1" ht="23.25" hidden="1" customHeight="1"/>
    <row r="270" s="118" customFormat="1" ht="23.25" hidden="1" customHeight="1"/>
    <row r="271" s="118" customFormat="1" ht="28.5" hidden="1" customHeight="1"/>
    <row r="272" s="118" customFormat="1" ht="23.25" hidden="1" customHeight="1"/>
    <row r="273" spans="2:56" s="118" customFormat="1" ht="23.25" hidden="1" customHeight="1"/>
    <row r="274" spans="2:56" s="118" customFormat="1" ht="28.5" hidden="1" customHeight="1"/>
    <row r="275" spans="2:56" s="118" customFormat="1" ht="28.5" hidden="1" customHeight="1"/>
    <row r="276" spans="2:56" s="118" customFormat="1" ht="28.5" hidden="1" customHeight="1"/>
    <row r="277" spans="2:56" s="118" customFormat="1" ht="28.5" hidden="1" customHeight="1"/>
    <row r="278" spans="2:56" s="118" customFormat="1" ht="28.5" hidden="1" customHeight="1"/>
    <row r="279" spans="2:56" s="118" customFormat="1" ht="28.5" hidden="1" customHeight="1"/>
    <row r="280" spans="2:56" s="73" customFormat="1" ht="24.95" hidden="1" customHeight="1">
      <c r="B280" s="98"/>
      <c r="O280" s="231"/>
      <c r="AU280" s="318"/>
      <c r="AV280" s="318"/>
      <c r="AW280" s="318"/>
      <c r="AX280" s="318"/>
      <c r="AY280" s="318"/>
    </row>
    <row r="281" spans="2:56" s="21" customFormat="1" ht="28.5" hidden="1" customHeight="1">
      <c r="C281" s="95"/>
      <c r="D281" s="95"/>
      <c r="E281" s="95"/>
      <c r="F281" s="95"/>
      <c r="G281" s="95"/>
      <c r="H281" s="145"/>
      <c r="I281" s="231"/>
      <c r="J281" s="231"/>
      <c r="K281" s="231"/>
      <c r="L281" s="231"/>
      <c r="M281" s="231"/>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5"/>
      <c r="AR281" s="165"/>
      <c r="AS281" s="1"/>
      <c r="AT281" s="1"/>
    </row>
    <row r="282" spans="2:56" s="74" customFormat="1" ht="21" customHeight="1">
      <c r="C282" s="321"/>
      <c r="D282" s="321"/>
      <c r="E282" s="321"/>
      <c r="F282" s="321"/>
      <c r="G282" s="321"/>
      <c r="H282" s="321"/>
      <c r="I282" s="321"/>
      <c r="J282" s="321"/>
      <c r="K282" s="321"/>
      <c r="L282" s="321"/>
      <c r="M282" s="214"/>
      <c r="N282" s="214"/>
      <c r="O282" s="214"/>
      <c r="P282" s="214"/>
      <c r="Q282" s="214"/>
      <c r="R282" s="214"/>
      <c r="S282" s="322"/>
      <c r="T282" s="322"/>
      <c r="U282" s="322"/>
      <c r="V282" s="322"/>
      <c r="W282" s="322"/>
      <c r="X282" s="322"/>
      <c r="Y282" s="322"/>
      <c r="Z282" s="322"/>
      <c r="AG282" s="322"/>
      <c r="AH282" s="96"/>
      <c r="AN282" s="1011" t="s">
        <v>312</v>
      </c>
      <c r="AO282" s="1012"/>
      <c r="AP282" s="1012"/>
      <c r="AQ282" s="1012"/>
      <c r="AR282" s="1012"/>
      <c r="AS282" s="1013"/>
      <c r="AZ282" s="319"/>
      <c r="BA282" s="319"/>
      <c r="BB282" s="319"/>
      <c r="BC282" s="319"/>
      <c r="BD282" s="319"/>
    </row>
    <row r="283" spans="2:56" s="74" customFormat="1" ht="21" customHeight="1">
      <c r="C283" s="321"/>
      <c r="D283" s="321"/>
      <c r="E283" s="321"/>
      <c r="F283" s="321"/>
      <c r="G283" s="321"/>
      <c r="H283" s="321"/>
      <c r="I283" s="321"/>
      <c r="J283" s="321"/>
      <c r="K283" s="321"/>
      <c r="L283" s="321"/>
      <c r="M283" s="214"/>
      <c r="N283" s="214"/>
      <c r="O283" s="214"/>
      <c r="P283" s="214"/>
      <c r="Q283" s="214"/>
      <c r="R283" s="214"/>
      <c r="S283" s="322"/>
      <c r="T283" s="322"/>
      <c r="U283" s="322"/>
      <c r="V283" s="322"/>
      <c r="W283" s="322"/>
      <c r="X283" s="322"/>
      <c r="Y283" s="322"/>
      <c r="Z283" s="322"/>
      <c r="AG283" s="322"/>
      <c r="AH283" s="96"/>
      <c r="AN283" s="1014"/>
      <c r="AO283" s="1015"/>
      <c r="AP283" s="1015"/>
      <c r="AQ283" s="1015"/>
      <c r="AR283" s="1015"/>
      <c r="AS283" s="1016"/>
      <c r="AZ283" s="319"/>
      <c r="BA283" s="319"/>
      <c r="BB283" s="319"/>
      <c r="BC283" s="319"/>
      <c r="BD283" s="319"/>
    </row>
    <row r="284" spans="2:56" s="74" customFormat="1" ht="21" customHeight="1">
      <c r="C284" s="321"/>
      <c r="D284" s="321"/>
      <c r="E284" s="321"/>
      <c r="F284" s="321"/>
      <c r="G284" s="321"/>
      <c r="H284" s="321"/>
      <c r="I284" s="321"/>
      <c r="J284" s="321"/>
      <c r="K284" s="321"/>
      <c r="L284" s="321"/>
      <c r="M284" s="214"/>
      <c r="N284" s="214"/>
      <c r="O284" s="214"/>
      <c r="P284" s="214"/>
      <c r="Q284" s="214"/>
      <c r="R284" s="214"/>
      <c r="S284" s="322"/>
      <c r="T284" s="322"/>
      <c r="U284" s="322"/>
      <c r="V284" s="322"/>
      <c r="W284" s="322"/>
      <c r="X284" s="322"/>
      <c r="Y284" s="322"/>
      <c r="Z284" s="322"/>
      <c r="AG284" s="322"/>
      <c r="AH284" s="96"/>
      <c r="AN284" s="323"/>
      <c r="AO284" s="323"/>
      <c r="AP284" s="323"/>
      <c r="AQ284" s="323"/>
      <c r="AR284" s="323"/>
      <c r="AS284" s="323"/>
      <c r="AZ284" s="319"/>
      <c r="BA284" s="319"/>
      <c r="BB284" s="319"/>
      <c r="BC284" s="319"/>
      <c r="BD284" s="319"/>
    </row>
    <row r="285" spans="2:56" ht="69.95" customHeight="1">
      <c r="C285" s="1091" t="s">
        <v>327</v>
      </c>
      <c r="D285" s="1091"/>
      <c r="E285" s="1091"/>
      <c r="F285" s="1091"/>
      <c r="G285" s="1091"/>
      <c r="H285" s="1091"/>
      <c r="I285" s="1091"/>
      <c r="J285" s="1091"/>
      <c r="K285" s="1091"/>
      <c r="L285" s="1091"/>
      <c r="M285" s="1091"/>
      <c r="N285" s="1091"/>
      <c r="O285" s="1091"/>
      <c r="P285" s="1091"/>
      <c r="Q285" s="1091"/>
      <c r="R285" s="1091"/>
      <c r="S285" s="1091"/>
      <c r="T285" s="1091"/>
      <c r="U285" s="1091"/>
      <c r="V285" s="1091"/>
      <c r="W285" s="1091"/>
      <c r="X285" s="1091"/>
      <c r="Y285" s="1091"/>
      <c r="Z285" s="1091"/>
      <c r="AA285" s="1091"/>
      <c r="AB285" s="1091"/>
      <c r="AC285" s="1091"/>
      <c r="AD285" s="1091"/>
      <c r="AE285" s="1091"/>
      <c r="AF285" s="1091"/>
      <c r="AG285" s="1091"/>
      <c r="AH285" s="1091"/>
      <c r="AI285" s="1091"/>
      <c r="AJ285" s="1091"/>
      <c r="AK285" s="1091"/>
      <c r="AL285" s="1091"/>
      <c r="AM285" s="1091"/>
      <c r="AN285" s="1091"/>
      <c r="AO285" s="1091"/>
      <c r="AP285" s="1091"/>
      <c r="AQ285" s="1091"/>
      <c r="AR285" s="1091"/>
      <c r="AS285" s="329"/>
      <c r="AV285" s="21"/>
    </row>
    <row r="286" spans="2:56" s="21" customFormat="1" ht="18.75" customHeight="1" thickBot="1">
      <c r="D286" s="75"/>
      <c r="E286" s="166"/>
      <c r="L286" s="20"/>
      <c r="M286" s="20"/>
      <c r="N286" s="20"/>
      <c r="O286" s="20"/>
      <c r="P286" s="20"/>
      <c r="Q286" s="20"/>
      <c r="R286" s="20"/>
      <c r="S286" s="20"/>
      <c r="T286" s="20"/>
      <c r="U286" s="20"/>
      <c r="V286" s="20"/>
      <c r="W286" s="20"/>
      <c r="X286" s="20"/>
      <c r="Y286" s="20"/>
      <c r="Z286" s="164"/>
      <c r="AA286" s="164"/>
      <c r="AB286" s="164"/>
      <c r="AC286" s="164"/>
      <c r="AD286" s="164"/>
      <c r="AE286" s="164"/>
      <c r="AF286" s="164"/>
      <c r="AG286" s="164"/>
      <c r="AH286" s="164"/>
      <c r="AI286" s="164"/>
      <c r="AJ286" s="164"/>
      <c r="AK286" s="164"/>
      <c r="AL286" s="164"/>
      <c r="AM286" s="164"/>
      <c r="AN286" s="164"/>
      <c r="AO286" s="164"/>
      <c r="AP286" s="164"/>
      <c r="AQ286" s="182"/>
      <c r="AR286" s="182"/>
      <c r="AS286" s="3"/>
      <c r="AT286" s="1"/>
      <c r="AU286" s="86" t="s">
        <v>148</v>
      </c>
    </row>
    <row r="287" spans="2:56" ht="24.95" customHeight="1">
      <c r="C287" s="565" t="s">
        <v>115</v>
      </c>
      <c r="D287" s="566"/>
      <c r="E287" s="566"/>
      <c r="F287" s="566"/>
      <c r="G287" s="566"/>
      <c r="H287" s="566"/>
      <c r="I287" s="567" t="s">
        <v>120</v>
      </c>
      <c r="J287" s="568"/>
      <c r="K287" s="569"/>
      <c r="L287" s="574" t="s">
        <v>297</v>
      </c>
      <c r="M287" s="575"/>
      <c r="N287" s="575"/>
      <c r="O287" s="575"/>
      <c r="P287" s="575"/>
      <c r="Q287" s="576"/>
      <c r="R287" s="577" t="s">
        <v>295</v>
      </c>
      <c r="S287" s="578"/>
      <c r="T287" s="578"/>
      <c r="U287" s="578"/>
      <c r="V287" s="578"/>
      <c r="W287" s="579"/>
      <c r="X287" s="574" t="s">
        <v>296</v>
      </c>
      <c r="Y287" s="575"/>
      <c r="Z287" s="575"/>
      <c r="AA287" s="575"/>
      <c r="AB287" s="575"/>
      <c r="AC287" s="580"/>
      <c r="AD287" s="118"/>
      <c r="AU287" s="581" t="s">
        <v>142</v>
      </c>
      <c r="AV287" s="581" t="s">
        <v>255</v>
      </c>
    </row>
    <row r="288" spans="2:56" ht="24.95" customHeight="1">
      <c r="C288" s="516"/>
      <c r="D288" s="517"/>
      <c r="E288" s="517"/>
      <c r="F288" s="517"/>
      <c r="G288" s="517"/>
      <c r="H288" s="517"/>
      <c r="I288" s="570"/>
      <c r="J288" s="517"/>
      <c r="K288" s="571"/>
      <c r="L288" s="574"/>
      <c r="M288" s="575"/>
      <c r="N288" s="575"/>
      <c r="O288" s="575"/>
      <c r="P288" s="575"/>
      <c r="Q288" s="576"/>
      <c r="R288" s="586" t="s">
        <v>237</v>
      </c>
      <c r="S288" s="587"/>
      <c r="T288" s="588"/>
      <c r="U288" s="595" t="s">
        <v>134</v>
      </c>
      <c r="V288" s="587"/>
      <c r="W288" s="596"/>
      <c r="X288" s="574"/>
      <c r="Y288" s="575"/>
      <c r="Z288" s="575"/>
      <c r="AA288" s="575"/>
      <c r="AB288" s="575"/>
      <c r="AC288" s="580"/>
      <c r="AD288" s="118"/>
      <c r="AU288" s="582"/>
      <c r="AV288" s="584"/>
    </row>
    <row r="289" spans="3:48" ht="24.95" customHeight="1">
      <c r="C289" s="516"/>
      <c r="D289" s="517"/>
      <c r="E289" s="517"/>
      <c r="F289" s="517"/>
      <c r="G289" s="517"/>
      <c r="H289" s="517"/>
      <c r="I289" s="570"/>
      <c r="J289" s="517"/>
      <c r="K289" s="571"/>
      <c r="L289" s="574"/>
      <c r="M289" s="575"/>
      <c r="N289" s="575"/>
      <c r="O289" s="575"/>
      <c r="P289" s="575"/>
      <c r="Q289" s="576"/>
      <c r="R289" s="589"/>
      <c r="S289" s="590"/>
      <c r="T289" s="591"/>
      <c r="U289" s="597"/>
      <c r="V289" s="590"/>
      <c r="W289" s="598"/>
      <c r="X289" s="574"/>
      <c r="Y289" s="575"/>
      <c r="Z289" s="575"/>
      <c r="AA289" s="575"/>
      <c r="AB289" s="575"/>
      <c r="AC289" s="580"/>
      <c r="AD289" s="118"/>
      <c r="AU289" s="582"/>
      <c r="AV289" s="584"/>
    </row>
    <row r="290" spans="3:48" ht="24.95" customHeight="1">
      <c r="C290" s="519"/>
      <c r="D290" s="520"/>
      <c r="E290" s="520"/>
      <c r="F290" s="520"/>
      <c r="G290" s="520"/>
      <c r="H290" s="520"/>
      <c r="I290" s="572"/>
      <c r="J290" s="520"/>
      <c r="K290" s="573"/>
      <c r="L290" s="574"/>
      <c r="M290" s="575"/>
      <c r="N290" s="575"/>
      <c r="O290" s="575"/>
      <c r="P290" s="575"/>
      <c r="Q290" s="576"/>
      <c r="R290" s="592"/>
      <c r="S290" s="593"/>
      <c r="T290" s="594"/>
      <c r="U290" s="599"/>
      <c r="V290" s="593"/>
      <c r="W290" s="600"/>
      <c r="X290" s="574"/>
      <c r="Y290" s="575"/>
      <c r="Z290" s="575"/>
      <c r="AA290" s="575"/>
      <c r="AB290" s="575"/>
      <c r="AC290" s="580"/>
      <c r="AD290" s="118"/>
      <c r="AU290" s="583"/>
      <c r="AV290" s="585"/>
    </row>
    <row r="291" spans="3:48" ht="10.9" customHeight="1">
      <c r="C291" s="478">
        <v>4</v>
      </c>
      <c r="D291" s="479" t="s">
        <v>9</v>
      </c>
      <c r="E291" s="439">
        <v>25</v>
      </c>
      <c r="F291" s="439" t="s">
        <v>10</v>
      </c>
      <c r="G291" s="478" t="s">
        <v>238</v>
      </c>
      <c r="H291" s="439"/>
      <c r="I291" s="454"/>
      <c r="J291" s="455"/>
      <c r="K291" s="456"/>
      <c r="L291" s="447">
        <f>IF(AND(I291="○",AU291="●"),2+ROUNDDOWN(($K$246-100)/100,0)*2,0)</f>
        <v>0</v>
      </c>
      <c r="M291" s="448"/>
      <c r="N291" s="448"/>
      <c r="O291" s="448"/>
      <c r="P291" s="448"/>
      <c r="Q291" s="449"/>
      <c r="R291" s="496"/>
      <c r="S291" s="497"/>
      <c r="T291" s="498"/>
      <c r="U291" s="505"/>
      <c r="V291" s="506"/>
      <c r="W291" s="507"/>
      <c r="X291" s="450">
        <f>IF(I291="○",L291,ROUNDUP(L291*U291,1))</f>
        <v>0</v>
      </c>
      <c r="Y291" s="451"/>
      <c r="Z291" s="451"/>
      <c r="AA291" s="451"/>
      <c r="AB291" s="451"/>
      <c r="AC291" s="452"/>
      <c r="AD291" s="118"/>
      <c r="AU291" s="601" t="str">
        <f t="shared" ref="AU291" si="0">IF(OR(I291="×",AU295="×"),"×","●")</f>
        <v>●</v>
      </c>
      <c r="AV291" s="602">
        <f>IF(AU291="●",IF(I291="定","-",I291),"-")</f>
        <v>0</v>
      </c>
    </row>
    <row r="292" spans="3:48" ht="10.9" customHeight="1">
      <c r="C292" s="434"/>
      <c r="D292" s="437"/>
      <c r="E292" s="440"/>
      <c r="F292" s="440"/>
      <c r="G292" s="434"/>
      <c r="H292" s="440"/>
      <c r="I292" s="457"/>
      <c r="J292" s="458"/>
      <c r="K292" s="459"/>
      <c r="L292" s="447"/>
      <c r="M292" s="448"/>
      <c r="N292" s="448"/>
      <c r="O292" s="448"/>
      <c r="P292" s="448"/>
      <c r="Q292" s="449"/>
      <c r="R292" s="499"/>
      <c r="S292" s="500"/>
      <c r="T292" s="501"/>
      <c r="U292" s="506"/>
      <c r="V292" s="506"/>
      <c r="W292" s="507"/>
      <c r="X292" s="450"/>
      <c r="Y292" s="451"/>
      <c r="Z292" s="451"/>
      <c r="AA292" s="451"/>
      <c r="AB292" s="451"/>
      <c r="AC292" s="452"/>
      <c r="AD292" s="118"/>
      <c r="AU292" s="453"/>
      <c r="AV292" s="346"/>
    </row>
    <row r="293" spans="3:48" ht="10.9" customHeight="1">
      <c r="C293" s="434"/>
      <c r="D293" s="437"/>
      <c r="E293" s="440"/>
      <c r="F293" s="440"/>
      <c r="G293" s="434"/>
      <c r="H293" s="440"/>
      <c r="I293" s="457"/>
      <c r="J293" s="458"/>
      <c r="K293" s="459"/>
      <c r="L293" s="447"/>
      <c r="M293" s="448"/>
      <c r="N293" s="448"/>
      <c r="O293" s="448"/>
      <c r="P293" s="448"/>
      <c r="Q293" s="449"/>
      <c r="R293" s="499"/>
      <c r="S293" s="500"/>
      <c r="T293" s="501"/>
      <c r="U293" s="506"/>
      <c r="V293" s="506"/>
      <c r="W293" s="507"/>
      <c r="X293" s="450"/>
      <c r="Y293" s="451"/>
      <c r="Z293" s="451"/>
      <c r="AA293" s="451"/>
      <c r="AB293" s="451"/>
      <c r="AC293" s="452"/>
      <c r="AD293" s="118"/>
      <c r="AU293" s="453"/>
      <c r="AV293" s="346"/>
    </row>
    <row r="294" spans="3:48" ht="10.9" customHeight="1">
      <c r="C294" s="444"/>
      <c r="D294" s="445"/>
      <c r="E294" s="446"/>
      <c r="F294" s="446"/>
      <c r="G294" s="444"/>
      <c r="H294" s="446"/>
      <c r="I294" s="480"/>
      <c r="J294" s="481"/>
      <c r="K294" s="482"/>
      <c r="L294" s="447"/>
      <c r="M294" s="448"/>
      <c r="N294" s="448"/>
      <c r="O294" s="448"/>
      <c r="P294" s="448"/>
      <c r="Q294" s="449"/>
      <c r="R294" s="510"/>
      <c r="S294" s="511"/>
      <c r="T294" s="512"/>
      <c r="U294" s="506"/>
      <c r="V294" s="506"/>
      <c r="W294" s="507"/>
      <c r="X294" s="450"/>
      <c r="Y294" s="451"/>
      <c r="Z294" s="451"/>
      <c r="AA294" s="451"/>
      <c r="AB294" s="451"/>
      <c r="AC294" s="452"/>
      <c r="AD294" s="118"/>
      <c r="AU294" s="453"/>
      <c r="AV294" s="346"/>
    </row>
    <row r="295" spans="3:48" ht="10.9" customHeight="1">
      <c r="C295" s="478">
        <v>4</v>
      </c>
      <c r="D295" s="479" t="s">
        <v>9</v>
      </c>
      <c r="E295" s="439">
        <v>26</v>
      </c>
      <c r="F295" s="439" t="s">
        <v>10</v>
      </c>
      <c r="G295" s="478" t="s">
        <v>26</v>
      </c>
      <c r="H295" s="439"/>
      <c r="I295" s="454"/>
      <c r="J295" s="455"/>
      <c r="K295" s="456"/>
      <c r="L295" s="447">
        <f t="shared" ref="L295" si="1">IF(AND(I295="○",AU295="●"),2+ROUNDDOWN(($K$246-100)/100,0)*2,0)</f>
        <v>0</v>
      </c>
      <c r="M295" s="448"/>
      <c r="N295" s="448"/>
      <c r="O295" s="448"/>
      <c r="P295" s="448"/>
      <c r="Q295" s="449"/>
      <c r="R295" s="496"/>
      <c r="S295" s="497"/>
      <c r="T295" s="498"/>
      <c r="U295" s="505"/>
      <c r="V295" s="506"/>
      <c r="W295" s="507"/>
      <c r="X295" s="450">
        <f t="shared" ref="X295" si="2">IF(I295="○",L295,ROUNDUP(L295*U295,1))</f>
        <v>0</v>
      </c>
      <c r="Y295" s="451"/>
      <c r="Z295" s="451"/>
      <c r="AA295" s="451"/>
      <c r="AB295" s="451"/>
      <c r="AC295" s="452"/>
      <c r="AD295" s="118"/>
      <c r="AU295" s="453" t="str">
        <f t="shared" ref="AU295" si="3">IF(OR(I295="×",AU299="×"),"×","●")</f>
        <v>●</v>
      </c>
      <c r="AV295" s="346">
        <f t="shared" ref="AV295" si="4">IF(AU295="●",IF(I295="定","-",I295),"-")</f>
        <v>0</v>
      </c>
    </row>
    <row r="296" spans="3:48" ht="10.9" customHeight="1">
      <c r="C296" s="434"/>
      <c r="D296" s="437"/>
      <c r="E296" s="440"/>
      <c r="F296" s="440"/>
      <c r="G296" s="434"/>
      <c r="H296" s="440"/>
      <c r="I296" s="457"/>
      <c r="J296" s="458"/>
      <c r="K296" s="459"/>
      <c r="L296" s="447"/>
      <c r="M296" s="448"/>
      <c r="N296" s="448"/>
      <c r="O296" s="448"/>
      <c r="P296" s="448"/>
      <c r="Q296" s="449"/>
      <c r="R296" s="499"/>
      <c r="S296" s="500"/>
      <c r="T296" s="501"/>
      <c r="U296" s="506"/>
      <c r="V296" s="506"/>
      <c r="W296" s="507"/>
      <c r="X296" s="450"/>
      <c r="Y296" s="451"/>
      <c r="Z296" s="451"/>
      <c r="AA296" s="451"/>
      <c r="AB296" s="451"/>
      <c r="AC296" s="452"/>
      <c r="AD296" s="118"/>
      <c r="AU296" s="453"/>
      <c r="AV296" s="346"/>
    </row>
    <row r="297" spans="3:48" ht="10.9" customHeight="1">
      <c r="C297" s="434"/>
      <c r="D297" s="437"/>
      <c r="E297" s="440"/>
      <c r="F297" s="440"/>
      <c r="G297" s="434"/>
      <c r="H297" s="440"/>
      <c r="I297" s="457"/>
      <c r="J297" s="458"/>
      <c r="K297" s="459"/>
      <c r="L297" s="447"/>
      <c r="M297" s="448"/>
      <c r="N297" s="448"/>
      <c r="O297" s="448"/>
      <c r="P297" s="448"/>
      <c r="Q297" s="449"/>
      <c r="R297" s="499"/>
      <c r="S297" s="500"/>
      <c r="T297" s="501"/>
      <c r="U297" s="506"/>
      <c r="V297" s="506"/>
      <c r="W297" s="507"/>
      <c r="X297" s="450"/>
      <c r="Y297" s="451"/>
      <c r="Z297" s="451"/>
      <c r="AA297" s="451"/>
      <c r="AB297" s="451"/>
      <c r="AC297" s="452"/>
      <c r="AD297" s="118"/>
      <c r="AU297" s="453"/>
      <c r="AV297" s="346"/>
    </row>
    <row r="298" spans="3:48" ht="10.9" customHeight="1">
      <c r="C298" s="444"/>
      <c r="D298" s="445"/>
      <c r="E298" s="446"/>
      <c r="F298" s="446"/>
      <c r="G298" s="444"/>
      <c r="H298" s="446"/>
      <c r="I298" s="480"/>
      <c r="J298" s="481"/>
      <c r="K298" s="482"/>
      <c r="L298" s="447"/>
      <c r="M298" s="448"/>
      <c r="N298" s="448"/>
      <c r="O298" s="448"/>
      <c r="P298" s="448"/>
      <c r="Q298" s="449"/>
      <c r="R298" s="510"/>
      <c r="S298" s="511"/>
      <c r="T298" s="512"/>
      <c r="U298" s="506"/>
      <c r="V298" s="506"/>
      <c r="W298" s="507"/>
      <c r="X298" s="450"/>
      <c r="Y298" s="451"/>
      <c r="Z298" s="451"/>
      <c r="AA298" s="451"/>
      <c r="AB298" s="451"/>
      <c r="AC298" s="452"/>
      <c r="AD298" s="118"/>
      <c r="AU298" s="453"/>
      <c r="AV298" s="346"/>
    </row>
    <row r="299" spans="3:48" ht="10.9" customHeight="1">
      <c r="C299" s="478">
        <v>4</v>
      </c>
      <c r="D299" s="479" t="s">
        <v>9</v>
      </c>
      <c r="E299" s="439">
        <v>27</v>
      </c>
      <c r="F299" s="439" t="s">
        <v>10</v>
      </c>
      <c r="G299" s="478" t="s">
        <v>27</v>
      </c>
      <c r="H299" s="439"/>
      <c r="I299" s="454"/>
      <c r="J299" s="455"/>
      <c r="K299" s="456"/>
      <c r="L299" s="447">
        <f t="shared" ref="L299" si="5">IF(AND(I299="○",AU299="●"),2+ROUNDDOWN(($K$246-100)/100,0)*2,0)</f>
        <v>0</v>
      </c>
      <c r="M299" s="448"/>
      <c r="N299" s="448"/>
      <c r="O299" s="448"/>
      <c r="P299" s="448"/>
      <c r="Q299" s="449"/>
      <c r="R299" s="496"/>
      <c r="S299" s="497"/>
      <c r="T299" s="498"/>
      <c r="U299" s="505"/>
      <c r="V299" s="506"/>
      <c r="W299" s="507"/>
      <c r="X299" s="450">
        <f>IF(I299="○",L299,ROUNDUP(L299*U299,1))</f>
        <v>0</v>
      </c>
      <c r="Y299" s="451"/>
      <c r="Z299" s="451"/>
      <c r="AA299" s="451"/>
      <c r="AB299" s="451"/>
      <c r="AC299" s="452"/>
      <c r="AD299" s="118"/>
      <c r="AU299" s="453" t="str">
        <f>IF(OR(I299="×",AU303="×"),"×","●")</f>
        <v>●</v>
      </c>
      <c r="AV299" s="346">
        <f t="shared" ref="AV299" si="6">IF(AU299="●",IF(I299="定","-",I299),"-")</f>
        <v>0</v>
      </c>
    </row>
    <row r="300" spans="3:48" ht="10.9" customHeight="1">
      <c r="C300" s="434"/>
      <c r="D300" s="437"/>
      <c r="E300" s="440"/>
      <c r="F300" s="440"/>
      <c r="G300" s="434"/>
      <c r="H300" s="440"/>
      <c r="I300" s="457"/>
      <c r="J300" s="458"/>
      <c r="K300" s="459"/>
      <c r="L300" s="447"/>
      <c r="M300" s="448"/>
      <c r="N300" s="448"/>
      <c r="O300" s="448"/>
      <c r="P300" s="448"/>
      <c r="Q300" s="449"/>
      <c r="R300" s="499"/>
      <c r="S300" s="500"/>
      <c r="T300" s="501"/>
      <c r="U300" s="506"/>
      <c r="V300" s="506"/>
      <c r="W300" s="507"/>
      <c r="X300" s="450"/>
      <c r="Y300" s="451"/>
      <c r="Z300" s="451"/>
      <c r="AA300" s="451"/>
      <c r="AB300" s="451"/>
      <c r="AC300" s="452"/>
      <c r="AD300" s="118"/>
      <c r="AU300" s="453"/>
      <c r="AV300" s="346"/>
    </row>
    <row r="301" spans="3:48" ht="10.9" customHeight="1">
      <c r="C301" s="434"/>
      <c r="D301" s="437"/>
      <c r="E301" s="440"/>
      <c r="F301" s="440"/>
      <c r="G301" s="434"/>
      <c r="H301" s="440"/>
      <c r="I301" s="457"/>
      <c r="J301" s="458"/>
      <c r="K301" s="459"/>
      <c r="L301" s="447"/>
      <c r="M301" s="448"/>
      <c r="N301" s="448"/>
      <c r="O301" s="448"/>
      <c r="P301" s="448"/>
      <c r="Q301" s="449"/>
      <c r="R301" s="499"/>
      <c r="S301" s="500"/>
      <c r="T301" s="501"/>
      <c r="U301" s="506"/>
      <c r="V301" s="506"/>
      <c r="W301" s="507"/>
      <c r="X301" s="450"/>
      <c r="Y301" s="451"/>
      <c r="Z301" s="451"/>
      <c r="AA301" s="451"/>
      <c r="AB301" s="451"/>
      <c r="AC301" s="452"/>
      <c r="AD301" s="118"/>
      <c r="AU301" s="453"/>
      <c r="AV301" s="346"/>
    </row>
    <row r="302" spans="3:48" ht="10.9" customHeight="1">
      <c r="C302" s="444"/>
      <c r="D302" s="445"/>
      <c r="E302" s="446"/>
      <c r="F302" s="446"/>
      <c r="G302" s="444"/>
      <c r="H302" s="446"/>
      <c r="I302" s="480"/>
      <c r="J302" s="481"/>
      <c r="K302" s="482"/>
      <c r="L302" s="447"/>
      <c r="M302" s="448"/>
      <c r="N302" s="448"/>
      <c r="O302" s="448"/>
      <c r="P302" s="448"/>
      <c r="Q302" s="449"/>
      <c r="R302" s="510"/>
      <c r="S302" s="511"/>
      <c r="T302" s="512"/>
      <c r="U302" s="506"/>
      <c r="V302" s="506"/>
      <c r="W302" s="507"/>
      <c r="X302" s="450"/>
      <c r="Y302" s="451"/>
      <c r="Z302" s="451"/>
      <c r="AA302" s="451"/>
      <c r="AB302" s="451"/>
      <c r="AC302" s="452"/>
      <c r="AD302" s="118"/>
      <c r="AU302" s="453"/>
      <c r="AV302" s="346"/>
    </row>
    <row r="303" spans="3:48" ht="10.9" customHeight="1">
      <c r="C303" s="478">
        <v>4</v>
      </c>
      <c r="D303" s="479" t="s">
        <v>9</v>
      </c>
      <c r="E303" s="439">
        <v>28</v>
      </c>
      <c r="F303" s="439" t="s">
        <v>10</v>
      </c>
      <c r="G303" s="478" t="s">
        <v>25</v>
      </c>
      <c r="H303" s="439"/>
      <c r="I303" s="454"/>
      <c r="J303" s="455"/>
      <c r="K303" s="456"/>
      <c r="L303" s="447">
        <f t="shared" ref="L303" si="7">IF(AND(I303="○",AU303="●"),2+ROUNDDOWN(($K$246-100)/100,0)*2,0)</f>
        <v>0</v>
      </c>
      <c r="M303" s="448"/>
      <c r="N303" s="448"/>
      <c r="O303" s="448"/>
      <c r="P303" s="448"/>
      <c r="Q303" s="449"/>
      <c r="R303" s="496"/>
      <c r="S303" s="497"/>
      <c r="T303" s="498"/>
      <c r="U303" s="505"/>
      <c r="V303" s="506"/>
      <c r="W303" s="507"/>
      <c r="X303" s="450">
        <f t="shared" ref="X303" si="8">IF(I303="○",L303,ROUNDUP(L303*U303,1))</f>
        <v>0</v>
      </c>
      <c r="Y303" s="451"/>
      <c r="Z303" s="451"/>
      <c r="AA303" s="451"/>
      <c r="AB303" s="451"/>
      <c r="AC303" s="452"/>
      <c r="AD303" s="118"/>
      <c r="AU303" s="453" t="str">
        <f t="shared" ref="AU303" si="9">IF(OR(I303="×",AU307="×"),"×","●")</f>
        <v>●</v>
      </c>
      <c r="AV303" s="346">
        <f t="shared" ref="AV303" si="10">IF(AU303="●",IF(I303="定","-",I303),"-")</f>
        <v>0</v>
      </c>
    </row>
    <row r="304" spans="3:48" ht="10.9" customHeight="1">
      <c r="C304" s="434"/>
      <c r="D304" s="437"/>
      <c r="E304" s="440"/>
      <c r="F304" s="440"/>
      <c r="G304" s="434"/>
      <c r="H304" s="440"/>
      <c r="I304" s="457"/>
      <c r="J304" s="458"/>
      <c r="K304" s="459"/>
      <c r="L304" s="447"/>
      <c r="M304" s="448"/>
      <c r="N304" s="448"/>
      <c r="O304" s="448"/>
      <c r="P304" s="448"/>
      <c r="Q304" s="449"/>
      <c r="R304" s="499"/>
      <c r="S304" s="500"/>
      <c r="T304" s="501"/>
      <c r="U304" s="506"/>
      <c r="V304" s="506"/>
      <c r="W304" s="507"/>
      <c r="X304" s="450"/>
      <c r="Y304" s="451"/>
      <c r="Z304" s="451"/>
      <c r="AA304" s="451"/>
      <c r="AB304" s="451"/>
      <c r="AC304" s="452"/>
      <c r="AD304" s="118"/>
      <c r="AU304" s="453"/>
      <c r="AV304" s="346"/>
    </row>
    <row r="305" spans="3:48" ht="10.9" customHeight="1">
      <c r="C305" s="434"/>
      <c r="D305" s="437"/>
      <c r="E305" s="440"/>
      <c r="F305" s="440"/>
      <c r="G305" s="434"/>
      <c r="H305" s="440"/>
      <c r="I305" s="457"/>
      <c r="J305" s="458"/>
      <c r="K305" s="459"/>
      <c r="L305" s="447"/>
      <c r="M305" s="448"/>
      <c r="N305" s="448"/>
      <c r="O305" s="448"/>
      <c r="P305" s="448"/>
      <c r="Q305" s="449"/>
      <c r="R305" s="499"/>
      <c r="S305" s="500"/>
      <c r="T305" s="501"/>
      <c r="U305" s="506"/>
      <c r="V305" s="506"/>
      <c r="W305" s="507"/>
      <c r="X305" s="450"/>
      <c r="Y305" s="451"/>
      <c r="Z305" s="451"/>
      <c r="AA305" s="451"/>
      <c r="AB305" s="451"/>
      <c r="AC305" s="452"/>
      <c r="AD305" s="118"/>
      <c r="AU305" s="453"/>
      <c r="AV305" s="346"/>
    </row>
    <row r="306" spans="3:48" ht="10.9" customHeight="1">
      <c r="C306" s="444"/>
      <c r="D306" s="445"/>
      <c r="E306" s="446"/>
      <c r="F306" s="446"/>
      <c r="G306" s="444"/>
      <c r="H306" s="446"/>
      <c r="I306" s="480"/>
      <c r="J306" s="481"/>
      <c r="K306" s="482"/>
      <c r="L306" s="447"/>
      <c r="M306" s="448"/>
      <c r="N306" s="448"/>
      <c r="O306" s="448"/>
      <c r="P306" s="448"/>
      <c r="Q306" s="449"/>
      <c r="R306" s="510"/>
      <c r="S306" s="511"/>
      <c r="T306" s="512"/>
      <c r="U306" s="506"/>
      <c r="V306" s="506"/>
      <c r="W306" s="507"/>
      <c r="X306" s="450"/>
      <c r="Y306" s="451"/>
      <c r="Z306" s="451"/>
      <c r="AA306" s="451"/>
      <c r="AB306" s="451"/>
      <c r="AC306" s="452"/>
      <c r="AD306" s="118"/>
      <c r="AU306" s="453"/>
      <c r="AV306" s="346"/>
    </row>
    <row r="307" spans="3:48" ht="10.9" customHeight="1">
      <c r="C307" s="478">
        <v>4</v>
      </c>
      <c r="D307" s="479" t="s">
        <v>9</v>
      </c>
      <c r="E307" s="439">
        <v>29</v>
      </c>
      <c r="F307" s="439" t="s">
        <v>10</v>
      </c>
      <c r="G307" s="478" t="s">
        <v>19</v>
      </c>
      <c r="H307" s="439"/>
      <c r="I307" s="454"/>
      <c r="J307" s="455"/>
      <c r="K307" s="456"/>
      <c r="L307" s="447">
        <f t="shared" ref="L307" si="11">IF(AND(I307="○",AU307="●"),2+ROUNDDOWN(($K$246-100)/100,0)*2,0)</f>
        <v>0</v>
      </c>
      <c r="M307" s="448"/>
      <c r="N307" s="448"/>
      <c r="O307" s="448"/>
      <c r="P307" s="448"/>
      <c r="Q307" s="449"/>
      <c r="R307" s="496"/>
      <c r="S307" s="497"/>
      <c r="T307" s="498"/>
      <c r="U307" s="505"/>
      <c r="V307" s="506"/>
      <c r="W307" s="507"/>
      <c r="X307" s="450">
        <f t="shared" ref="X307" si="12">IF(I307="○",L307,ROUNDUP(L307*U307,1))</f>
        <v>0</v>
      </c>
      <c r="Y307" s="451"/>
      <c r="Z307" s="451"/>
      <c r="AA307" s="451"/>
      <c r="AB307" s="451"/>
      <c r="AC307" s="452"/>
      <c r="AD307" s="118"/>
      <c r="AU307" s="453" t="str">
        <f t="shared" ref="AU307" si="13">IF(OR(I307="×",AU311="×"),"×","●")</f>
        <v>●</v>
      </c>
      <c r="AV307" s="346">
        <f t="shared" ref="AV307" si="14">IF(AU307="●",IF(I307="定","-",I307),"-")</f>
        <v>0</v>
      </c>
    </row>
    <row r="308" spans="3:48" ht="10.9" customHeight="1">
      <c r="C308" s="434"/>
      <c r="D308" s="437"/>
      <c r="E308" s="440"/>
      <c r="F308" s="440"/>
      <c r="G308" s="434"/>
      <c r="H308" s="440"/>
      <c r="I308" s="457"/>
      <c r="J308" s="458"/>
      <c r="K308" s="459"/>
      <c r="L308" s="447"/>
      <c r="M308" s="448"/>
      <c r="N308" s="448"/>
      <c r="O308" s="448"/>
      <c r="P308" s="448"/>
      <c r="Q308" s="449"/>
      <c r="R308" s="499"/>
      <c r="S308" s="500"/>
      <c r="T308" s="501"/>
      <c r="U308" s="506"/>
      <c r="V308" s="506"/>
      <c r="W308" s="507"/>
      <c r="X308" s="450"/>
      <c r="Y308" s="451"/>
      <c r="Z308" s="451"/>
      <c r="AA308" s="451"/>
      <c r="AB308" s="451"/>
      <c r="AC308" s="452"/>
      <c r="AD308" s="118"/>
      <c r="AU308" s="453"/>
      <c r="AV308" s="346"/>
    </row>
    <row r="309" spans="3:48" ht="10.9" customHeight="1">
      <c r="C309" s="434"/>
      <c r="D309" s="437"/>
      <c r="E309" s="440"/>
      <c r="F309" s="440"/>
      <c r="G309" s="434"/>
      <c r="H309" s="440"/>
      <c r="I309" s="457"/>
      <c r="J309" s="458"/>
      <c r="K309" s="459"/>
      <c r="L309" s="447"/>
      <c r="M309" s="448"/>
      <c r="N309" s="448"/>
      <c r="O309" s="448"/>
      <c r="P309" s="448"/>
      <c r="Q309" s="449"/>
      <c r="R309" s="499"/>
      <c r="S309" s="500"/>
      <c r="T309" s="501"/>
      <c r="U309" s="506"/>
      <c r="V309" s="506"/>
      <c r="W309" s="507"/>
      <c r="X309" s="450"/>
      <c r="Y309" s="451"/>
      <c r="Z309" s="451"/>
      <c r="AA309" s="451"/>
      <c r="AB309" s="451"/>
      <c r="AC309" s="452"/>
      <c r="AD309" s="118"/>
      <c r="AU309" s="453"/>
      <c r="AV309" s="346"/>
    </row>
    <row r="310" spans="3:48" ht="10.9" customHeight="1">
      <c r="C310" s="444"/>
      <c r="D310" s="445"/>
      <c r="E310" s="446"/>
      <c r="F310" s="446"/>
      <c r="G310" s="444"/>
      <c r="H310" s="446"/>
      <c r="I310" s="480"/>
      <c r="J310" s="481"/>
      <c r="K310" s="482"/>
      <c r="L310" s="447"/>
      <c r="M310" s="448"/>
      <c r="N310" s="448"/>
      <c r="O310" s="448"/>
      <c r="P310" s="448"/>
      <c r="Q310" s="449"/>
      <c r="R310" s="510"/>
      <c r="S310" s="511"/>
      <c r="T310" s="512"/>
      <c r="U310" s="506"/>
      <c r="V310" s="506"/>
      <c r="W310" s="507"/>
      <c r="X310" s="450"/>
      <c r="Y310" s="451"/>
      <c r="Z310" s="451"/>
      <c r="AA310" s="451"/>
      <c r="AB310" s="451"/>
      <c r="AC310" s="452"/>
      <c r="AD310" s="118"/>
      <c r="AU310" s="453"/>
      <c r="AV310" s="346"/>
    </row>
    <row r="311" spans="3:48" ht="10.9" customHeight="1">
      <c r="C311" s="478">
        <v>4</v>
      </c>
      <c r="D311" s="479" t="s">
        <v>9</v>
      </c>
      <c r="E311" s="439">
        <v>30</v>
      </c>
      <c r="F311" s="439" t="s">
        <v>10</v>
      </c>
      <c r="G311" s="478" t="s">
        <v>20</v>
      </c>
      <c r="H311" s="439"/>
      <c r="I311" s="454"/>
      <c r="J311" s="455"/>
      <c r="K311" s="456"/>
      <c r="L311" s="447">
        <f t="shared" ref="L311" si="15">IF(AND(I311="○",AU311="●"),2+ROUNDDOWN(($K$246-100)/100,0)*2,0)</f>
        <v>0</v>
      </c>
      <c r="M311" s="448"/>
      <c r="N311" s="448"/>
      <c r="O311" s="448"/>
      <c r="P311" s="448"/>
      <c r="Q311" s="449"/>
      <c r="R311" s="496"/>
      <c r="S311" s="497"/>
      <c r="T311" s="498"/>
      <c r="U311" s="505"/>
      <c r="V311" s="506"/>
      <c r="W311" s="507"/>
      <c r="X311" s="450">
        <f t="shared" ref="X311" si="16">IF(I311="○",L311,ROUNDUP(L311*U311,1))</f>
        <v>0</v>
      </c>
      <c r="Y311" s="451"/>
      <c r="Z311" s="451"/>
      <c r="AA311" s="451"/>
      <c r="AB311" s="451"/>
      <c r="AC311" s="452"/>
      <c r="AD311" s="118"/>
      <c r="AU311" s="453" t="str">
        <f t="shared" ref="AU311" si="17">IF(OR(I311="×",AU315="×"),"×","●")</f>
        <v>●</v>
      </c>
      <c r="AV311" s="346">
        <f t="shared" ref="AV311" si="18">IF(AU311="●",IF(I311="定","-",I311),"-")</f>
        <v>0</v>
      </c>
    </row>
    <row r="312" spans="3:48" ht="10.9" customHeight="1">
      <c r="C312" s="434"/>
      <c r="D312" s="437"/>
      <c r="E312" s="440"/>
      <c r="F312" s="440"/>
      <c r="G312" s="434"/>
      <c r="H312" s="440"/>
      <c r="I312" s="457"/>
      <c r="J312" s="458"/>
      <c r="K312" s="459"/>
      <c r="L312" s="447"/>
      <c r="M312" s="448"/>
      <c r="N312" s="448"/>
      <c r="O312" s="448"/>
      <c r="P312" s="448"/>
      <c r="Q312" s="449"/>
      <c r="R312" s="499"/>
      <c r="S312" s="500"/>
      <c r="T312" s="501"/>
      <c r="U312" s="506"/>
      <c r="V312" s="506"/>
      <c r="W312" s="507"/>
      <c r="X312" s="450"/>
      <c r="Y312" s="451"/>
      <c r="Z312" s="451"/>
      <c r="AA312" s="451"/>
      <c r="AB312" s="451"/>
      <c r="AC312" s="452"/>
      <c r="AD312" s="118"/>
      <c r="AU312" s="453"/>
      <c r="AV312" s="346"/>
    </row>
    <row r="313" spans="3:48" ht="10.9" customHeight="1">
      <c r="C313" s="434"/>
      <c r="D313" s="437"/>
      <c r="E313" s="440"/>
      <c r="F313" s="440"/>
      <c r="G313" s="434"/>
      <c r="H313" s="440"/>
      <c r="I313" s="457"/>
      <c r="J313" s="458"/>
      <c r="K313" s="459"/>
      <c r="L313" s="447"/>
      <c r="M313" s="448"/>
      <c r="N313" s="448"/>
      <c r="O313" s="448"/>
      <c r="P313" s="448"/>
      <c r="Q313" s="449"/>
      <c r="R313" s="499"/>
      <c r="S313" s="500"/>
      <c r="T313" s="501"/>
      <c r="U313" s="506"/>
      <c r="V313" s="506"/>
      <c r="W313" s="507"/>
      <c r="X313" s="450"/>
      <c r="Y313" s="451"/>
      <c r="Z313" s="451"/>
      <c r="AA313" s="451"/>
      <c r="AB313" s="451"/>
      <c r="AC313" s="452"/>
      <c r="AD313" s="118"/>
      <c r="AU313" s="453"/>
      <c r="AV313" s="346"/>
    </row>
    <row r="314" spans="3:48" ht="10.9" customHeight="1">
      <c r="C314" s="444"/>
      <c r="D314" s="445"/>
      <c r="E314" s="446"/>
      <c r="F314" s="446"/>
      <c r="G314" s="444"/>
      <c r="H314" s="446"/>
      <c r="I314" s="480"/>
      <c r="J314" s="481"/>
      <c r="K314" s="482"/>
      <c r="L314" s="447"/>
      <c r="M314" s="448"/>
      <c r="N314" s="448"/>
      <c r="O314" s="448"/>
      <c r="P314" s="448"/>
      <c r="Q314" s="449"/>
      <c r="R314" s="510"/>
      <c r="S314" s="511"/>
      <c r="T314" s="512"/>
      <c r="U314" s="506"/>
      <c r="V314" s="506"/>
      <c r="W314" s="507"/>
      <c r="X314" s="450"/>
      <c r="Y314" s="451"/>
      <c r="Z314" s="451"/>
      <c r="AA314" s="451"/>
      <c r="AB314" s="451"/>
      <c r="AC314" s="452"/>
      <c r="AD314" s="118"/>
      <c r="AU314" s="453"/>
      <c r="AV314" s="346"/>
    </row>
    <row r="315" spans="3:48" ht="10.9" customHeight="1">
      <c r="C315" s="478">
        <v>5</v>
      </c>
      <c r="D315" s="479" t="s">
        <v>9</v>
      </c>
      <c r="E315" s="439">
        <v>1</v>
      </c>
      <c r="F315" s="439" t="s">
        <v>10</v>
      </c>
      <c r="G315" s="478" t="s">
        <v>21</v>
      </c>
      <c r="H315" s="439"/>
      <c r="I315" s="454"/>
      <c r="J315" s="455"/>
      <c r="K315" s="456"/>
      <c r="L315" s="447">
        <f t="shared" ref="L315" si="19">IF(AND(I315="○",AU315="●"),2+ROUNDDOWN(($K$246-100)/100,0)*2,0)</f>
        <v>0</v>
      </c>
      <c r="M315" s="448"/>
      <c r="N315" s="448"/>
      <c r="O315" s="448"/>
      <c r="P315" s="448"/>
      <c r="Q315" s="449"/>
      <c r="R315" s="496"/>
      <c r="S315" s="497"/>
      <c r="T315" s="498"/>
      <c r="U315" s="505"/>
      <c r="V315" s="506"/>
      <c r="W315" s="507"/>
      <c r="X315" s="450">
        <f t="shared" ref="X315" si="20">IF(I315="○",L315,ROUNDUP(L315*U315,1))</f>
        <v>0</v>
      </c>
      <c r="Y315" s="451"/>
      <c r="Z315" s="451"/>
      <c r="AA315" s="451"/>
      <c r="AB315" s="451"/>
      <c r="AC315" s="452"/>
      <c r="AD315" s="118"/>
      <c r="AU315" s="453" t="str">
        <f t="shared" ref="AU315" si="21">IF(OR(I315="×",AU319="×"),"×","●")</f>
        <v>●</v>
      </c>
      <c r="AV315" s="346">
        <f t="shared" ref="AV315" si="22">IF(AU315="●",IF(I315="定","-",I315),"-")</f>
        <v>0</v>
      </c>
    </row>
    <row r="316" spans="3:48" ht="10.9" customHeight="1">
      <c r="C316" s="434"/>
      <c r="D316" s="437"/>
      <c r="E316" s="440"/>
      <c r="F316" s="440"/>
      <c r="G316" s="434"/>
      <c r="H316" s="440"/>
      <c r="I316" s="457"/>
      <c r="J316" s="458"/>
      <c r="K316" s="459"/>
      <c r="L316" s="447"/>
      <c r="M316" s="448"/>
      <c r="N316" s="448"/>
      <c r="O316" s="448"/>
      <c r="P316" s="448"/>
      <c r="Q316" s="449"/>
      <c r="R316" s="499"/>
      <c r="S316" s="500"/>
      <c r="T316" s="501"/>
      <c r="U316" s="506"/>
      <c r="V316" s="506"/>
      <c r="W316" s="507"/>
      <c r="X316" s="450"/>
      <c r="Y316" s="451"/>
      <c r="Z316" s="451"/>
      <c r="AA316" s="451"/>
      <c r="AB316" s="451"/>
      <c r="AC316" s="452"/>
      <c r="AD316" s="118"/>
      <c r="AU316" s="453"/>
      <c r="AV316" s="346"/>
    </row>
    <row r="317" spans="3:48" ht="10.9" customHeight="1">
      <c r="C317" s="434"/>
      <c r="D317" s="437"/>
      <c r="E317" s="440"/>
      <c r="F317" s="440"/>
      <c r="G317" s="434"/>
      <c r="H317" s="440"/>
      <c r="I317" s="457"/>
      <c r="J317" s="458"/>
      <c r="K317" s="459"/>
      <c r="L317" s="447"/>
      <c r="M317" s="448"/>
      <c r="N317" s="448"/>
      <c r="O317" s="448"/>
      <c r="P317" s="448"/>
      <c r="Q317" s="449"/>
      <c r="R317" s="499"/>
      <c r="S317" s="500"/>
      <c r="T317" s="501"/>
      <c r="U317" s="506"/>
      <c r="V317" s="506"/>
      <c r="W317" s="507"/>
      <c r="X317" s="450"/>
      <c r="Y317" s="451"/>
      <c r="Z317" s="451"/>
      <c r="AA317" s="451"/>
      <c r="AB317" s="451"/>
      <c r="AC317" s="452"/>
      <c r="AD317" s="118"/>
      <c r="AU317" s="453"/>
      <c r="AV317" s="346"/>
    </row>
    <row r="318" spans="3:48" ht="10.9" customHeight="1">
      <c r="C318" s="444"/>
      <c r="D318" s="445"/>
      <c r="E318" s="446"/>
      <c r="F318" s="446"/>
      <c r="G318" s="444"/>
      <c r="H318" s="446"/>
      <c r="I318" s="480"/>
      <c r="J318" s="481"/>
      <c r="K318" s="482"/>
      <c r="L318" s="447"/>
      <c r="M318" s="448"/>
      <c r="N318" s="448"/>
      <c r="O318" s="448"/>
      <c r="P318" s="448"/>
      <c r="Q318" s="449"/>
      <c r="R318" s="510"/>
      <c r="S318" s="511"/>
      <c r="T318" s="512"/>
      <c r="U318" s="506"/>
      <c r="V318" s="506"/>
      <c r="W318" s="507"/>
      <c r="X318" s="450"/>
      <c r="Y318" s="451"/>
      <c r="Z318" s="451"/>
      <c r="AA318" s="451"/>
      <c r="AB318" s="451"/>
      <c r="AC318" s="452"/>
      <c r="AD318" s="118"/>
      <c r="AU318" s="453"/>
      <c r="AV318" s="346"/>
    </row>
    <row r="319" spans="3:48" ht="10.9" customHeight="1">
      <c r="C319" s="478">
        <v>5</v>
      </c>
      <c r="D319" s="479" t="s">
        <v>9</v>
      </c>
      <c r="E319" s="439">
        <v>2</v>
      </c>
      <c r="F319" s="439" t="s">
        <v>10</v>
      </c>
      <c r="G319" s="478" t="s">
        <v>22</v>
      </c>
      <c r="H319" s="439"/>
      <c r="I319" s="454"/>
      <c r="J319" s="455"/>
      <c r="K319" s="456"/>
      <c r="L319" s="447">
        <f t="shared" ref="L319" si="23">IF(AND(I319="○",AU319="●"),2+ROUNDDOWN(($K$246-100)/100,0)*2,0)</f>
        <v>0</v>
      </c>
      <c r="M319" s="448"/>
      <c r="N319" s="448"/>
      <c r="O319" s="448"/>
      <c r="P319" s="448"/>
      <c r="Q319" s="449"/>
      <c r="R319" s="496"/>
      <c r="S319" s="497"/>
      <c r="T319" s="498"/>
      <c r="U319" s="505"/>
      <c r="V319" s="506"/>
      <c r="W319" s="507"/>
      <c r="X319" s="450">
        <f t="shared" ref="X319" si="24">IF(I319="○",L319,ROUNDUP(L319*U319,1))</f>
        <v>0</v>
      </c>
      <c r="Y319" s="451"/>
      <c r="Z319" s="451"/>
      <c r="AA319" s="451"/>
      <c r="AB319" s="451"/>
      <c r="AC319" s="452"/>
      <c r="AD319" s="118"/>
      <c r="AU319" s="453" t="str">
        <f t="shared" ref="AU319" si="25">IF(OR(I319="×",AU323="×"),"×","●")</f>
        <v>●</v>
      </c>
      <c r="AV319" s="346">
        <f t="shared" ref="AV319" si="26">IF(AU319="●",IF(I319="定","-",I319),"-")</f>
        <v>0</v>
      </c>
    </row>
    <row r="320" spans="3:48" ht="10.9" customHeight="1">
      <c r="C320" s="434"/>
      <c r="D320" s="437"/>
      <c r="E320" s="440"/>
      <c r="F320" s="440"/>
      <c r="G320" s="434"/>
      <c r="H320" s="440"/>
      <c r="I320" s="457"/>
      <c r="J320" s="458"/>
      <c r="K320" s="459"/>
      <c r="L320" s="447"/>
      <c r="M320" s="448"/>
      <c r="N320" s="448"/>
      <c r="O320" s="448"/>
      <c r="P320" s="448"/>
      <c r="Q320" s="449"/>
      <c r="R320" s="499"/>
      <c r="S320" s="500"/>
      <c r="T320" s="501"/>
      <c r="U320" s="506"/>
      <c r="V320" s="506"/>
      <c r="W320" s="507"/>
      <c r="X320" s="450"/>
      <c r="Y320" s="451"/>
      <c r="Z320" s="451"/>
      <c r="AA320" s="451"/>
      <c r="AB320" s="451"/>
      <c r="AC320" s="452"/>
      <c r="AD320" s="118"/>
      <c r="AU320" s="453"/>
      <c r="AV320" s="346"/>
    </row>
    <row r="321" spans="3:48" ht="10.9" customHeight="1">
      <c r="C321" s="434"/>
      <c r="D321" s="437"/>
      <c r="E321" s="440"/>
      <c r="F321" s="440"/>
      <c r="G321" s="434"/>
      <c r="H321" s="440"/>
      <c r="I321" s="457"/>
      <c r="J321" s="458"/>
      <c r="K321" s="459"/>
      <c r="L321" s="447"/>
      <c r="M321" s="448"/>
      <c r="N321" s="448"/>
      <c r="O321" s="448"/>
      <c r="P321" s="448"/>
      <c r="Q321" s="449"/>
      <c r="R321" s="499"/>
      <c r="S321" s="500"/>
      <c r="T321" s="501"/>
      <c r="U321" s="506"/>
      <c r="V321" s="506"/>
      <c r="W321" s="507"/>
      <c r="X321" s="450"/>
      <c r="Y321" s="451"/>
      <c r="Z321" s="451"/>
      <c r="AA321" s="451"/>
      <c r="AB321" s="451"/>
      <c r="AC321" s="452"/>
      <c r="AD321" s="118"/>
      <c r="AU321" s="453"/>
      <c r="AV321" s="346"/>
    </row>
    <row r="322" spans="3:48" ht="10.9" customHeight="1">
      <c r="C322" s="444"/>
      <c r="D322" s="445"/>
      <c r="E322" s="446"/>
      <c r="F322" s="446"/>
      <c r="G322" s="444"/>
      <c r="H322" s="446"/>
      <c r="I322" s="480"/>
      <c r="J322" s="481"/>
      <c r="K322" s="482"/>
      <c r="L322" s="447"/>
      <c r="M322" s="448"/>
      <c r="N322" s="448"/>
      <c r="O322" s="448"/>
      <c r="P322" s="448"/>
      <c r="Q322" s="449"/>
      <c r="R322" s="510"/>
      <c r="S322" s="511"/>
      <c r="T322" s="512"/>
      <c r="U322" s="506"/>
      <c r="V322" s="506"/>
      <c r="W322" s="507"/>
      <c r="X322" s="450"/>
      <c r="Y322" s="451"/>
      <c r="Z322" s="451"/>
      <c r="AA322" s="451"/>
      <c r="AB322" s="451"/>
      <c r="AC322" s="452"/>
      <c r="AD322" s="118"/>
      <c r="AU322" s="453"/>
      <c r="AV322" s="346"/>
    </row>
    <row r="323" spans="3:48" ht="10.9" customHeight="1">
      <c r="C323" s="478">
        <v>5</v>
      </c>
      <c r="D323" s="479" t="s">
        <v>9</v>
      </c>
      <c r="E323" s="439">
        <v>3</v>
      </c>
      <c r="F323" s="439" t="s">
        <v>10</v>
      </c>
      <c r="G323" s="478" t="s">
        <v>23</v>
      </c>
      <c r="H323" s="439"/>
      <c r="I323" s="454"/>
      <c r="J323" s="455"/>
      <c r="K323" s="456"/>
      <c r="L323" s="447">
        <f t="shared" ref="L323" si="27">IF(AND(I323="○",AU323="●"),2+ROUNDDOWN(($K$246-100)/100,0)*2,0)</f>
        <v>0</v>
      </c>
      <c r="M323" s="448"/>
      <c r="N323" s="448"/>
      <c r="O323" s="448"/>
      <c r="P323" s="448"/>
      <c r="Q323" s="449"/>
      <c r="R323" s="496"/>
      <c r="S323" s="497"/>
      <c r="T323" s="498"/>
      <c r="U323" s="505"/>
      <c r="V323" s="506"/>
      <c r="W323" s="507"/>
      <c r="X323" s="450">
        <f t="shared" ref="X323" si="28">IF(I323="○",L323,ROUNDUP(L323*U323,1))</f>
        <v>0</v>
      </c>
      <c r="Y323" s="451"/>
      <c r="Z323" s="451"/>
      <c r="AA323" s="451"/>
      <c r="AB323" s="451"/>
      <c r="AC323" s="452"/>
      <c r="AD323" s="118"/>
      <c r="AU323" s="453" t="str">
        <f t="shared" ref="AU323" si="29">IF(OR(I323="×",AU327="×"),"×","●")</f>
        <v>●</v>
      </c>
      <c r="AV323" s="346">
        <f t="shared" ref="AV323" si="30">IF(AU323="●",IF(I323="定","-",I323),"-")</f>
        <v>0</v>
      </c>
    </row>
    <row r="324" spans="3:48" ht="10.9" customHeight="1">
      <c r="C324" s="434"/>
      <c r="D324" s="437"/>
      <c r="E324" s="440"/>
      <c r="F324" s="440"/>
      <c r="G324" s="434"/>
      <c r="H324" s="440"/>
      <c r="I324" s="457"/>
      <c r="J324" s="458"/>
      <c r="K324" s="459"/>
      <c r="L324" s="447"/>
      <c r="M324" s="448"/>
      <c r="N324" s="448"/>
      <c r="O324" s="448"/>
      <c r="P324" s="448"/>
      <c r="Q324" s="449"/>
      <c r="R324" s="499"/>
      <c r="S324" s="500"/>
      <c r="T324" s="501"/>
      <c r="U324" s="506"/>
      <c r="V324" s="506"/>
      <c r="W324" s="507"/>
      <c r="X324" s="450"/>
      <c r="Y324" s="451"/>
      <c r="Z324" s="451"/>
      <c r="AA324" s="451"/>
      <c r="AB324" s="451"/>
      <c r="AC324" s="452"/>
      <c r="AD324" s="118"/>
      <c r="AU324" s="453"/>
      <c r="AV324" s="346"/>
    </row>
    <row r="325" spans="3:48" ht="10.9" customHeight="1">
      <c r="C325" s="434"/>
      <c r="D325" s="437"/>
      <c r="E325" s="440"/>
      <c r="F325" s="440"/>
      <c r="G325" s="434"/>
      <c r="H325" s="440"/>
      <c r="I325" s="457"/>
      <c r="J325" s="458"/>
      <c r="K325" s="459"/>
      <c r="L325" s="447"/>
      <c r="M325" s="448"/>
      <c r="N325" s="448"/>
      <c r="O325" s="448"/>
      <c r="P325" s="448"/>
      <c r="Q325" s="449"/>
      <c r="R325" s="499"/>
      <c r="S325" s="500"/>
      <c r="T325" s="501"/>
      <c r="U325" s="506"/>
      <c r="V325" s="506"/>
      <c r="W325" s="507"/>
      <c r="X325" s="450"/>
      <c r="Y325" s="451"/>
      <c r="Z325" s="451"/>
      <c r="AA325" s="451"/>
      <c r="AB325" s="451"/>
      <c r="AC325" s="452"/>
      <c r="AD325" s="118"/>
      <c r="AU325" s="453"/>
      <c r="AV325" s="346"/>
    </row>
    <row r="326" spans="3:48" ht="10.9" customHeight="1">
      <c r="C326" s="444"/>
      <c r="D326" s="445"/>
      <c r="E326" s="446"/>
      <c r="F326" s="446"/>
      <c r="G326" s="444"/>
      <c r="H326" s="446"/>
      <c r="I326" s="480"/>
      <c r="J326" s="481"/>
      <c r="K326" s="482"/>
      <c r="L326" s="447"/>
      <c r="M326" s="448"/>
      <c r="N326" s="448"/>
      <c r="O326" s="448"/>
      <c r="P326" s="448"/>
      <c r="Q326" s="449"/>
      <c r="R326" s="510"/>
      <c r="S326" s="511"/>
      <c r="T326" s="512"/>
      <c r="U326" s="506"/>
      <c r="V326" s="506"/>
      <c r="W326" s="507"/>
      <c r="X326" s="450"/>
      <c r="Y326" s="451"/>
      <c r="Z326" s="451"/>
      <c r="AA326" s="451"/>
      <c r="AB326" s="451"/>
      <c r="AC326" s="452"/>
      <c r="AD326" s="118"/>
      <c r="AU326" s="453"/>
      <c r="AV326" s="346"/>
    </row>
    <row r="327" spans="3:48" ht="10.9" customHeight="1">
      <c r="C327" s="478">
        <v>5</v>
      </c>
      <c r="D327" s="479" t="s">
        <v>9</v>
      </c>
      <c r="E327" s="439">
        <v>4</v>
      </c>
      <c r="F327" s="439" t="s">
        <v>10</v>
      </c>
      <c r="G327" s="478" t="s">
        <v>24</v>
      </c>
      <c r="H327" s="439"/>
      <c r="I327" s="454"/>
      <c r="J327" s="455"/>
      <c r="K327" s="456"/>
      <c r="L327" s="447">
        <f t="shared" ref="L327" si="31">IF(AND(I327="○",AU327="●"),2+ROUNDDOWN(($K$246-100)/100,0)*2,0)</f>
        <v>0</v>
      </c>
      <c r="M327" s="448"/>
      <c r="N327" s="448"/>
      <c r="O327" s="448"/>
      <c r="P327" s="448"/>
      <c r="Q327" s="449"/>
      <c r="R327" s="496"/>
      <c r="S327" s="497"/>
      <c r="T327" s="498"/>
      <c r="U327" s="505"/>
      <c r="V327" s="506"/>
      <c r="W327" s="507"/>
      <c r="X327" s="450">
        <f t="shared" ref="X327" si="32">IF(I327="○",L327,ROUNDUP(L327*U327,1))</f>
        <v>0</v>
      </c>
      <c r="Y327" s="451"/>
      <c r="Z327" s="451"/>
      <c r="AA327" s="451"/>
      <c r="AB327" s="451"/>
      <c r="AC327" s="452"/>
      <c r="AD327" s="118"/>
      <c r="AU327" s="453" t="str">
        <f t="shared" ref="AU327" si="33">IF(OR(I327="×",AU331="×"),"×","●")</f>
        <v>●</v>
      </c>
      <c r="AV327" s="346">
        <f t="shared" ref="AV327" si="34">IF(AU327="●",IF(I327="定","-",I327),"-")</f>
        <v>0</v>
      </c>
    </row>
    <row r="328" spans="3:48" ht="10.9" customHeight="1">
      <c r="C328" s="434"/>
      <c r="D328" s="437"/>
      <c r="E328" s="440"/>
      <c r="F328" s="440"/>
      <c r="G328" s="434"/>
      <c r="H328" s="440"/>
      <c r="I328" s="457"/>
      <c r="J328" s="458"/>
      <c r="K328" s="459"/>
      <c r="L328" s="447"/>
      <c r="M328" s="448"/>
      <c r="N328" s="448"/>
      <c r="O328" s="448"/>
      <c r="P328" s="448"/>
      <c r="Q328" s="449"/>
      <c r="R328" s="499"/>
      <c r="S328" s="500"/>
      <c r="T328" s="501"/>
      <c r="U328" s="506"/>
      <c r="V328" s="506"/>
      <c r="W328" s="507"/>
      <c r="X328" s="450"/>
      <c r="Y328" s="451"/>
      <c r="Z328" s="451"/>
      <c r="AA328" s="451"/>
      <c r="AB328" s="451"/>
      <c r="AC328" s="452"/>
      <c r="AD328" s="118"/>
      <c r="AU328" s="453"/>
      <c r="AV328" s="346"/>
    </row>
    <row r="329" spans="3:48" ht="10.9" customHeight="1">
      <c r="C329" s="434"/>
      <c r="D329" s="437"/>
      <c r="E329" s="440"/>
      <c r="F329" s="440"/>
      <c r="G329" s="434"/>
      <c r="H329" s="440"/>
      <c r="I329" s="457"/>
      <c r="J329" s="458"/>
      <c r="K329" s="459"/>
      <c r="L329" s="447"/>
      <c r="M329" s="448"/>
      <c r="N329" s="448"/>
      <c r="O329" s="448"/>
      <c r="P329" s="448"/>
      <c r="Q329" s="449"/>
      <c r="R329" s="499"/>
      <c r="S329" s="500"/>
      <c r="T329" s="501"/>
      <c r="U329" s="506"/>
      <c r="V329" s="506"/>
      <c r="W329" s="507"/>
      <c r="X329" s="450"/>
      <c r="Y329" s="451"/>
      <c r="Z329" s="451"/>
      <c r="AA329" s="451"/>
      <c r="AB329" s="451"/>
      <c r="AC329" s="452"/>
      <c r="AD329" s="118"/>
      <c r="AU329" s="453"/>
      <c r="AV329" s="346"/>
    </row>
    <row r="330" spans="3:48" ht="10.9" customHeight="1">
      <c r="C330" s="444"/>
      <c r="D330" s="445"/>
      <c r="E330" s="446"/>
      <c r="F330" s="446"/>
      <c r="G330" s="444"/>
      <c r="H330" s="446"/>
      <c r="I330" s="480"/>
      <c r="J330" s="481"/>
      <c r="K330" s="482"/>
      <c r="L330" s="447"/>
      <c r="M330" s="448"/>
      <c r="N330" s="448"/>
      <c r="O330" s="448"/>
      <c r="P330" s="448"/>
      <c r="Q330" s="449"/>
      <c r="R330" s="510"/>
      <c r="S330" s="511"/>
      <c r="T330" s="512"/>
      <c r="U330" s="506"/>
      <c r="V330" s="506"/>
      <c r="W330" s="507"/>
      <c r="X330" s="450"/>
      <c r="Y330" s="451"/>
      <c r="Z330" s="451"/>
      <c r="AA330" s="451"/>
      <c r="AB330" s="451"/>
      <c r="AC330" s="452"/>
      <c r="AD330" s="118"/>
      <c r="AU330" s="453"/>
      <c r="AV330" s="346"/>
    </row>
    <row r="331" spans="3:48" ht="10.9" customHeight="1">
      <c r="C331" s="478">
        <v>5</v>
      </c>
      <c r="D331" s="479" t="s">
        <v>9</v>
      </c>
      <c r="E331" s="439">
        <v>5</v>
      </c>
      <c r="F331" s="439" t="s">
        <v>10</v>
      </c>
      <c r="G331" s="478" t="s">
        <v>25</v>
      </c>
      <c r="H331" s="439"/>
      <c r="I331" s="454"/>
      <c r="J331" s="455"/>
      <c r="K331" s="456"/>
      <c r="L331" s="447">
        <f t="shared" ref="L331" si="35">IF(AND(I331="○",AU331="●"),2+ROUNDDOWN(($K$246-100)/100,0)*2,0)</f>
        <v>0</v>
      </c>
      <c r="M331" s="448"/>
      <c r="N331" s="448"/>
      <c r="O331" s="448"/>
      <c r="P331" s="448"/>
      <c r="Q331" s="449"/>
      <c r="R331" s="496"/>
      <c r="S331" s="497"/>
      <c r="T331" s="498"/>
      <c r="U331" s="505"/>
      <c r="V331" s="506"/>
      <c r="W331" s="507"/>
      <c r="X331" s="450">
        <f t="shared" ref="X331" si="36">IF(I331="○",L331,ROUNDUP(L331*U331,1))</f>
        <v>0</v>
      </c>
      <c r="Y331" s="451"/>
      <c r="Z331" s="451"/>
      <c r="AA331" s="451"/>
      <c r="AB331" s="451"/>
      <c r="AC331" s="452"/>
      <c r="AD331" s="118"/>
      <c r="AU331" s="453" t="str">
        <f t="shared" ref="AU331" si="37">IF(OR(I331="×",AU335="×"),"×","●")</f>
        <v>●</v>
      </c>
      <c r="AV331" s="346">
        <f t="shared" ref="AV331" si="38">IF(AU331="●",IF(I331="定","-",I331),"-")</f>
        <v>0</v>
      </c>
    </row>
    <row r="332" spans="3:48" ht="10.9" customHeight="1">
      <c r="C332" s="434"/>
      <c r="D332" s="437"/>
      <c r="E332" s="440"/>
      <c r="F332" s="440"/>
      <c r="G332" s="434"/>
      <c r="H332" s="440"/>
      <c r="I332" s="457"/>
      <c r="J332" s="458"/>
      <c r="K332" s="459"/>
      <c r="L332" s="447"/>
      <c r="M332" s="448"/>
      <c r="N332" s="448"/>
      <c r="O332" s="448"/>
      <c r="P332" s="448"/>
      <c r="Q332" s="449"/>
      <c r="R332" s="499"/>
      <c r="S332" s="500"/>
      <c r="T332" s="501"/>
      <c r="U332" s="506"/>
      <c r="V332" s="506"/>
      <c r="W332" s="507"/>
      <c r="X332" s="450"/>
      <c r="Y332" s="451"/>
      <c r="Z332" s="451"/>
      <c r="AA332" s="451"/>
      <c r="AB332" s="451"/>
      <c r="AC332" s="452"/>
      <c r="AD332" s="118"/>
      <c r="AU332" s="453"/>
      <c r="AV332" s="346"/>
    </row>
    <row r="333" spans="3:48" ht="10.9" customHeight="1">
      <c r="C333" s="434"/>
      <c r="D333" s="437"/>
      <c r="E333" s="440"/>
      <c r="F333" s="440"/>
      <c r="G333" s="434"/>
      <c r="H333" s="440"/>
      <c r="I333" s="457"/>
      <c r="J333" s="458"/>
      <c r="K333" s="459"/>
      <c r="L333" s="447"/>
      <c r="M333" s="448"/>
      <c r="N333" s="448"/>
      <c r="O333" s="448"/>
      <c r="P333" s="448"/>
      <c r="Q333" s="449"/>
      <c r="R333" s="499"/>
      <c r="S333" s="500"/>
      <c r="T333" s="501"/>
      <c r="U333" s="506"/>
      <c r="V333" s="506"/>
      <c r="W333" s="507"/>
      <c r="X333" s="450"/>
      <c r="Y333" s="451"/>
      <c r="Z333" s="451"/>
      <c r="AA333" s="451"/>
      <c r="AB333" s="451"/>
      <c r="AC333" s="452"/>
      <c r="AD333" s="118"/>
      <c r="AU333" s="453"/>
      <c r="AV333" s="346"/>
    </row>
    <row r="334" spans="3:48" ht="10.9" customHeight="1">
      <c r="C334" s="444"/>
      <c r="D334" s="445"/>
      <c r="E334" s="446"/>
      <c r="F334" s="446"/>
      <c r="G334" s="444"/>
      <c r="H334" s="446"/>
      <c r="I334" s="480"/>
      <c r="J334" s="481"/>
      <c r="K334" s="482"/>
      <c r="L334" s="447"/>
      <c r="M334" s="448"/>
      <c r="N334" s="448"/>
      <c r="O334" s="448"/>
      <c r="P334" s="448"/>
      <c r="Q334" s="449"/>
      <c r="R334" s="510"/>
      <c r="S334" s="511"/>
      <c r="T334" s="512"/>
      <c r="U334" s="506"/>
      <c r="V334" s="506"/>
      <c r="W334" s="507"/>
      <c r="X334" s="450"/>
      <c r="Y334" s="451"/>
      <c r="Z334" s="451"/>
      <c r="AA334" s="451"/>
      <c r="AB334" s="451"/>
      <c r="AC334" s="452"/>
      <c r="AD334" s="118"/>
      <c r="AU334" s="453"/>
      <c r="AV334" s="346"/>
    </row>
    <row r="335" spans="3:48" ht="10.9" customHeight="1">
      <c r="C335" s="478">
        <v>5</v>
      </c>
      <c r="D335" s="479" t="s">
        <v>9</v>
      </c>
      <c r="E335" s="439">
        <v>6</v>
      </c>
      <c r="F335" s="439" t="s">
        <v>10</v>
      </c>
      <c r="G335" s="478" t="s">
        <v>19</v>
      </c>
      <c r="H335" s="439"/>
      <c r="I335" s="454"/>
      <c r="J335" s="455"/>
      <c r="K335" s="456"/>
      <c r="L335" s="447">
        <f t="shared" ref="L335" si="39">IF(AND(I335="○",AU335="●"),2+ROUNDDOWN(($K$246-100)/100,0)*2,0)</f>
        <v>0</v>
      </c>
      <c r="M335" s="448"/>
      <c r="N335" s="448"/>
      <c r="O335" s="448"/>
      <c r="P335" s="448"/>
      <c r="Q335" s="449"/>
      <c r="R335" s="496"/>
      <c r="S335" s="497"/>
      <c r="T335" s="498"/>
      <c r="U335" s="505"/>
      <c r="V335" s="506"/>
      <c r="W335" s="507"/>
      <c r="X335" s="450">
        <f t="shared" ref="X335" si="40">IF(I335="○",L335,ROUNDUP(L335*U335,1))</f>
        <v>0</v>
      </c>
      <c r="Y335" s="451"/>
      <c r="Z335" s="451"/>
      <c r="AA335" s="451"/>
      <c r="AB335" s="451"/>
      <c r="AC335" s="452"/>
      <c r="AD335" s="118"/>
      <c r="AU335" s="453" t="str">
        <f t="shared" ref="AU335" si="41">IF(OR(I335="×",AU339="×"),"×","●")</f>
        <v>●</v>
      </c>
      <c r="AV335" s="346">
        <f t="shared" ref="AV335" si="42">IF(AU335="●",IF(I335="定","-",I335),"-")</f>
        <v>0</v>
      </c>
    </row>
    <row r="336" spans="3:48" ht="10.9" customHeight="1">
      <c r="C336" s="434"/>
      <c r="D336" s="437"/>
      <c r="E336" s="440"/>
      <c r="F336" s="440"/>
      <c r="G336" s="434"/>
      <c r="H336" s="440"/>
      <c r="I336" s="457"/>
      <c r="J336" s="458"/>
      <c r="K336" s="459"/>
      <c r="L336" s="447"/>
      <c r="M336" s="448"/>
      <c r="N336" s="448"/>
      <c r="O336" s="448"/>
      <c r="P336" s="448"/>
      <c r="Q336" s="449"/>
      <c r="R336" s="499"/>
      <c r="S336" s="500"/>
      <c r="T336" s="501"/>
      <c r="U336" s="506"/>
      <c r="V336" s="506"/>
      <c r="W336" s="507"/>
      <c r="X336" s="450"/>
      <c r="Y336" s="451"/>
      <c r="Z336" s="451"/>
      <c r="AA336" s="451"/>
      <c r="AB336" s="451"/>
      <c r="AC336" s="452"/>
      <c r="AD336" s="118"/>
      <c r="AU336" s="453"/>
      <c r="AV336" s="346"/>
    </row>
    <row r="337" spans="3:48" ht="10.9" customHeight="1">
      <c r="C337" s="434"/>
      <c r="D337" s="437"/>
      <c r="E337" s="440"/>
      <c r="F337" s="440"/>
      <c r="G337" s="434"/>
      <c r="H337" s="440"/>
      <c r="I337" s="457"/>
      <c r="J337" s="458"/>
      <c r="K337" s="459"/>
      <c r="L337" s="447"/>
      <c r="M337" s="448"/>
      <c r="N337" s="448"/>
      <c r="O337" s="448"/>
      <c r="P337" s="448"/>
      <c r="Q337" s="449"/>
      <c r="R337" s="499"/>
      <c r="S337" s="500"/>
      <c r="T337" s="501"/>
      <c r="U337" s="506"/>
      <c r="V337" s="506"/>
      <c r="W337" s="507"/>
      <c r="X337" s="450"/>
      <c r="Y337" s="451"/>
      <c r="Z337" s="451"/>
      <c r="AA337" s="451"/>
      <c r="AB337" s="451"/>
      <c r="AC337" s="452"/>
      <c r="AD337" s="118"/>
      <c r="AU337" s="453"/>
      <c r="AV337" s="346"/>
    </row>
    <row r="338" spans="3:48" ht="10.9" customHeight="1">
      <c r="C338" s="444"/>
      <c r="D338" s="445"/>
      <c r="E338" s="446"/>
      <c r="F338" s="446"/>
      <c r="G338" s="444"/>
      <c r="H338" s="446"/>
      <c r="I338" s="480"/>
      <c r="J338" s="481"/>
      <c r="K338" s="482"/>
      <c r="L338" s="447"/>
      <c r="M338" s="448"/>
      <c r="N338" s="448"/>
      <c r="O338" s="448"/>
      <c r="P338" s="448"/>
      <c r="Q338" s="449"/>
      <c r="R338" s="510"/>
      <c r="S338" s="511"/>
      <c r="T338" s="512"/>
      <c r="U338" s="506"/>
      <c r="V338" s="506"/>
      <c r="W338" s="507"/>
      <c r="X338" s="450"/>
      <c r="Y338" s="451"/>
      <c r="Z338" s="451"/>
      <c r="AA338" s="451"/>
      <c r="AB338" s="451"/>
      <c r="AC338" s="452"/>
      <c r="AD338" s="118"/>
      <c r="AU338" s="453"/>
      <c r="AV338" s="346"/>
    </row>
    <row r="339" spans="3:48" ht="10.9" customHeight="1">
      <c r="C339" s="478">
        <v>5</v>
      </c>
      <c r="D339" s="479" t="s">
        <v>9</v>
      </c>
      <c r="E339" s="439">
        <v>7</v>
      </c>
      <c r="F339" s="439" t="s">
        <v>10</v>
      </c>
      <c r="G339" s="478" t="s">
        <v>20</v>
      </c>
      <c r="H339" s="439"/>
      <c r="I339" s="454"/>
      <c r="J339" s="455"/>
      <c r="K339" s="456"/>
      <c r="L339" s="447">
        <f t="shared" ref="L339" si="43">IF(AND(I339="○",AU339="●"),2+ROUNDDOWN(($K$246-100)/100,0)*2,0)</f>
        <v>0</v>
      </c>
      <c r="M339" s="448"/>
      <c r="N339" s="448"/>
      <c r="O339" s="448"/>
      <c r="P339" s="448"/>
      <c r="Q339" s="449"/>
      <c r="R339" s="496"/>
      <c r="S339" s="497"/>
      <c r="T339" s="498"/>
      <c r="U339" s="505"/>
      <c r="V339" s="506"/>
      <c r="W339" s="507"/>
      <c r="X339" s="450">
        <f t="shared" ref="X339" si="44">IF(I339="○",L339,ROUNDUP(L339*U339,1))</f>
        <v>0</v>
      </c>
      <c r="Y339" s="451"/>
      <c r="Z339" s="451"/>
      <c r="AA339" s="451"/>
      <c r="AB339" s="451"/>
      <c r="AC339" s="452"/>
      <c r="AD339" s="118"/>
      <c r="AU339" s="453" t="str">
        <f t="shared" ref="AU339" si="45">IF(OR(I339="×",AU343="×"),"×","●")</f>
        <v>●</v>
      </c>
      <c r="AV339" s="346">
        <f t="shared" ref="AV339" si="46">IF(AU339="●",IF(I339="定","-",I339),"-")</f>
        <v>0</v>
      </c>
    </row>
    <row r="340" spans="3:48" ht="10.9" customHeight="1">
      <c r="C340" s="434"/>
      <c r="D340" s="437"/>
      <c r="E340" s="440"/>
      <c r="F340" s="440"/>
      <c r="G340" s="434"/>
      <c r="H340" s="440"/>
      <c r="I340" s="457"/>
      <c r="J340" s="458"/>
      <c r="K340" s="459"/>
      <c r="L340" s="447"/>
      <c r="M340" s="448"/>
      <c r="N340" s="448"/>
      <c r="O340" s="448"/>
      <c r="P340" s="448"/>
      <c r="Q340" s="449"/>
      <c r="R340" s="499"/>
      <c r="S340" s="500"/>
      <c r="T340" s="501"/>
      <c r="U340" s="506"/>
      <c r="V340" s="506"/>
      <c r="W340" s="507"/>
      <c r="X340" s="450"/>
      <c r="Y340" s="451"/>
      <c r="Z340" s="451"/>
      <c r="AA340" s="451"/>
      <c r="AB340" s="451"/>
      <c r="AC340" s="452"/>
      <c r="AD340" s="118"/>
      <c r="AU340" s="453"/>
      <c r="AV340" s="346"/>
    </row>
    <row r="341" spans="3:48" ht="10.9" customHeight="1">
      <c r="C341" s="434"/>
      <c r="D341" s="437"/>
      <c r="E341" s="440"/>
      <c r="F341" s="440"/>
      <c r="G341" s="434"/>
      <c r="H341" s="440"/>
      <c r="I341" s="457"/>
      <c r="J341" s="458"/>
      <c r="K341" s="459"/>
      <c r="L341" s="447"/>
      <c r="M341" s="448"/>
      <c r="N341" s="448"/>
      <c r="O341" s="448"/>
      <c r="P341" s="448"/>
      <c r="Q341" s="449"/>
      <c r="R341" s="499"/>
      <c r="S341" s="500"/>
      <c r="T341" s="501"/>
      <c r="U341" s="506"/>
      <c r="V341" s="506"/>
      <c r="W341" s="507"/>
      <c r="X341" s="450"/>
      <c r="Y341" s="451"/>
      <c r="Z341" s="451"/>
      <c r="AA341" s="451"/>
      <c r="AB341" s="451"/>
      <c r="AC341" s="452"/>
      <c r="AD341" s="118"/>
      <c r="AU341" s="453"/>
      <c r="AV341" s="346"/>
    </row>
    <row r="342" spans="3:48" ht="10.9" customHeight="1">
      <c r="C342" s="444"/>
      <c r="D342" s="445"/>
      <c r="E342" s="446"/>
      <c r="F342" s="446"/>
      <c r="G342" s="444"/>
      <c r="H342" s="446"/>
      <c r="I342" s="480"/>
      <c r="J342" s="481"/>
      <c r="K342" s="482"/>
      <c r="L342" s="447"/>
      <c r="M342" s="448"/>
      <c r="N342" s="448"/>
      <c r="O342" s="448"/>
      <c r="P342" s="448"/>
      <c r="Q342" s="449"/>
      <c r="R342" s="510"/>
      <c r="S342" s="511"/>
      <c r="T342" s="512"/>
      <c r="U342" s="506"/>
      <c r="V342" s="506"/>
      <c r="W342" s="507"/>
      <c r="X342" s="450"/>
      <c r="Y342" s="451"/>
      <c r="Z342" s="451"/>
      <c r="AA342" s="451"/>
      <c r="AB342" s="451"/>
      <c r="AC342" s="452"/>
      <c r="AD342" s="118"/>
      <c r="AU342" s="453"/>
      <c r="AV342" s="346"/>
    </row>
    <row r="343" spans="3:48" ht="10.9" customHeight="1">
      <c r="C343" s="478">
        <v>5</v>
      </c>
      <c r="D343" s="479" t="s">
        <v>9</v>
      </c>
      <c r="E343" s="439">
        <v>8</v>
      </c>
      <c r="F343" s="439" t="s">
        <v>10</v>
      </c>
      <c r="G343" s="478" t="s">
        <v>21</v>
      </c>
      <c r="H343" s="439"/>
      <c r="I343" s="454"/>
      <c r="J343" s="455"/>
      <c r="K343" s="456"/>
      <c r="L343" s="447">
        <f t="shared" ref="L343" si="47">IF(AND(I343="○",AU343="●"),2+ROUNDDOWN(($K$246-100)/100,0)*2,0)</f>
        <v>0</v>
      </c>
      <c r="M343" s="448"/>
      <c r="N343" s="448"/>
      <c r="O343" s="448"/>
      <c r="P343" s="448"/>
      <c r="Q343" s="449"/>
      <c r="R343" s="496"/>
      <c r="S343" s="497"/>
      <c r="T343" s="498"/>
      <c r="U343" s="505"/>
      <c r="V343" s="506"/>
      <c r="W343" s="507"/>
      <c r="X343" s="450">
        <f t="shared" ref="X343" si="48">IF(I343="○",L343,ROUNDUP(L343*U343,1))</f>
        <v>0</v>
      </c>
      <c r="Y343" s="451"/>
      <c r="Z343" s="451"/>
      <c r="AA343" s="451"/>
      <c r="AB343" s="451"/>
      <c r="AC343" s="452"/>
      <c r="AD343" s="118"/>
      <c r="AU343" s="453" t="str">
        <f t="shared" ref="AU343" si="49">IF(OR(I343="×",AU347="×"),"×","●")</f>
        <v>●</v>
      </c>
      <c r="AV343" s="346">
        <f t="shared" ref="AV343" si="50">IF(AU343="●",IF(I343="定","-",I343),"-")</f>
        <v>0</v>
      </c>
    </row>
    <row r="344" spans="3:48" ht="10.9" customHeight="1">
      <c r="C344" s="434"/>
      <c r="D344" s="437"/>
      <c r="E344" s="440"/>
      <c r="F344" s="440"/>
      <c r="G344" s="434"/>
      <c r="H344" s="440"/>
      <c r="I344" s="457"/>
      <c r="J344" s="458"/>
      <c r="K344" s="459"/>
      <c r="L344" s="447"/>
      <c r="M344" s="448"/>
      <c r="N344" s="448"/>
      <c r="O344" s="448"/>
      <c r="P344" s="448"/>
      <c r="Q344" s="449"/>
      <c r="R344" s="499"/>
      <c r="S344" s="500"/>
      <c r="T344" s="501"/>
      <c r="U344" s="506"/>
      <c r="V344" s="506"/>
      <c r="W344" s="507"/>
      <c r="X344" s="450"/>
      <c r="Y344" s="451"/>
      <c r="Z344" s="451"/>
      <c r="AA344" s="451"/>
      <c r="AB344" s="451"/>
      <c r="AC344" s="452"/>
      <c r="AD344" s="118"/>
      <c r="AU344" s="453"/>
      <c r="AV344" s="346"/>
    </row>
    <row r="345" spans="3:48" ht="10.9" customHeight="1">
      <c r="C345" s="434"/>
      <c r="D345" s="437"/>
      <c r="E345" s="440"/>
      <c r="F345" s="440"/>
      <c r="G345" s="434"/>
      <c r="H345" s="440"/>
      <c r="I345" s="457"/>
      <c r="J345" s="458"/>
      <c r="K345" s="459"/>
      <c r="L345" s="447"/>
      <c r="M345" s="448"/>
      <c r="N345" s="448"/>
      <c r="O345" s="448"/>
      <c r="P345" s="448"/>
      <c r="Q345" s="449"/>
      <c r="R345" s="499"/>
      <c r="S345" s="500"/>
      <c r="T345" s="501"/>
      <c r="U345" s="506"/>
      <c r="V345" s="506"/>
      <c r="W345" s="507"/>
      <c r="X345" s="450"/>
      <c r="Y345" s="451"/>
      <c r="Z345" s="451"/>
      <c r="AA345" s="451"/>
      <c r="AB345" s="451"/>
      <c r="AC345" s="452"/>
      <c r="AD345" s="118"/>
      <c r="AU345" s="453"/>
      <c r="AV345" s="346"/>
    </row>
    <row r="346" spans="3:48" ht="10.9" customHeight="1">
      <c r="C346" s="444"/>
      <c r="D346" s="445"/>
      <c r="E346" s="446"/>
      <c r="F346" s="446"/>
      <c r="G346" s="444"/>
      <c r="H346" s="446"/>
      <c r="I346" s="480"/>
      <c r="J346" s="481"/>
      <c r="K346" s="482"/>
      <c r="L346" s="447"/>
      <c r="M346" s="448"/>
      <c r="N346" s="448"/>
      <c r="O346" s="448"/>
      <c r="P346" s="448"/>
      <c r="Q346" s="449"/>
      <c r="R346" s="510"/>
      <c r="S346" s="511"/>
      <c r="T346" s="512"/>
      <c r="U346" s="506"/>
      <c r="V346" s="506"/>
      <c r="W346" s="507"/>
      <c r="X346" s="450"/>
      <c r="Y346" s="451"/>
      <c r="Z346" s="451"/>
      <c r="AA346" s="451"/>
      <c r="AB346" s="451"/>
      <c r="AC346" s="452"/>
      <c r="AD346" s="118"/>
      <c r="AU346" s="453"/>
      <c r="AV346" s="346"/>
    </row>
    <row r="347" spans="3:48" ht="10.9" customHeight="1">
      <c r="C347" s="478">
        <v>5</v>
      </c>
      <c r="D347" s="479" t="s">
        <v>9</v>
      </c>
      <c r="E347" s="439">
        <v>9</v>
      </c>
      <c r="F347" s="439" t="s">
        <v>10</v>
      </c>
      <c r="G347" s="478" t="s">
        <v>22</v>
      </c>
      <c r="H347" s="439"/>
      <c r="I347" s="454"/>
      <c r="J347" s="455"/>
      <c r="K347" s="456"/>
      <c r="L347" s="447">
        <f t="shared" ref="L347" si="51">IF(AND(I347="○",AU347="●"),2+ROUNDDOWN(($K$246-100)/100,0)*2,0)</f>
        <v>0</v>
      </c>
      <c r="M347" s="448"/>
      <c r="N347" s="448"/>
      <c r="O347" s="448"/>
      <c r="P347" s="448"/>
      <c r="Q347" s="449"/>
      <c r="R347" s="496"/>
      <c r="S347" s="497"/>
      <c r="T347" s="498"/>
      <c r="U347" s="505"/>
      <c r="V347" s="506"/>
      <c r="W347" s="507"/>
      <c r="X347" s="450">
        <f t="shared" ref="X347" si="52">IF(I347="○",L347,ROUNDUP(L347*U347,1))</f>
        <v>0</v>
      </c>
      <c r="Y347" s="451"/>
      <c r="Z347" s="451"/>
      <c r="AA347" s="451"/>
      <c r="AB347" s="451"/>
      <c r="AC347" s="452"/>
      <c r="AD347" s="118"/>
      <c r="AU347" s="453" t="str">
        <f t="shared" ref="AU347" si="53">IF(OR(I347="×",AU351="×"),"×","●")</f>
        <v>●</v>
      </c>
      <c r="AV347" s="346">
        <f t="shared" ref="AV347" si="54">IF(AU347="●",IF(I347="定","-",I347),"-")</f>
        <v>0</v>
      </c>
    </row>
    <row r="348" spans="3:48" ht="10.9" customHeight="1">
      <c r="C348" s="434"/>
      <c r="D348" s="437"/>
      <c r="E348" s="440"/>
      <c r="F348" s="440"/>
      <c r="G348" s="434"/>
      <c r="H348" s="440"/>
      <c r="I348" s="457"/>
      <c r="J348" s="458"/>
      <c r="K348" s="459"/>
      <c r="L348" s="447"/>
      <c r="M348" s="448"/>
      <c r="N348" s="448"/>
      <c r="O348" s="448"/>
      <c r="P348" s="448"/>
      <c r="Q348" s="449"/>
      <c r="R348" s="499"/>
      <c r="S348" s="500"/>
      <c r="T348" s="501"/>
      <c r="U348" s="506"/>
      <c r="V348" s="506"/>
      <c r="W348" s="507"/>
      <c r="X348" s="450"/>
      <c r="Y348" s="451"/>
      <c r="Z348" s="451"/>
      <c r="AA348" s="451"/>
      <c r="AB348" s="451"/>
      <c r="AC348" s="452"/>
      <c r="AD348" s="118"/>
      <c r="AU348" s="453"/>
      <c r="AV348" s="346"/>
    </row>
    <row r="349" spans="3:48" ht="10.9" customHeight="1">
      <c r="C349" s="434"/>
      <c r="D349" s="437"/>
      <c r="E349" s="440"/>
      <c r="F349" s="440"/>
      <c r="G349" s="434"/>
      <c r="H349" s="440"/>
      <c r="I349" s="457"/>
      <c r="J349" s="458"/>
      <c r="K349" s="459"/>
      <c r="L349" s="447"/>
      <c r="M349" s="448"/>
      <c r="N349" s="448"/>
      <c r="O349" s="448"/>
      <c r="P349" s="448"/>
      <c r="Q349" s="449"/>
      <c r="R349" s="499"/>
      <c r="S349" s="500"/>
      <c r="T349" s="501"/>
      <c r="U349" s="506"/>
      <c r="V349" s="506"/>
      <c r="W349" s="507"/>
      <c r="X349" s="450"/>
      <c r="Y349" s="451"/>
      <c r="Z349" s="451"/>
      <c r="AA349" s="451"/>
      <c r="AB349" s="451"/>
      <c r="AC349" s="452"/>
      <c r="AD349" s="118"/>
      <c r="AU349" s="453"/>
      <c r="AV349" s="346"/>
    </row>
    <row r="350" spans="3:48" ht="10.9" customHeight="1">
      <c r="C350" s="444"/>
      <c r="D350" s="445"/>
      <c r="E350" s="446"/>
      <c r="F350" s="446"/>
      <c r="G350" s="444"/>
      <c r="H350" s="446"/>
      <c r="I350" s="480"/>
      <c r="J350" s="481"/>
      <c r="K350" s="482"/>
      <c r="L350" s="447"/>
      <c r="M350" s="448"/>
      <c r="N350" s="448"/>
      <c r="O350" s="448"/>
      <c r="P350" s="448"/>
      <c r="Q350" s="449"/>
      <c r="R350" s="510"/>
      <c r="S350" s="511"/>
      <c r="T350" s="512"/>
      <c r="U350" s="506"/>
      <c r="V350" s="506"/>
      <c r="W350" s="507"/>
      <c r="X350" s="450"/>
      <c r="Y350" s="451"/>
      <c r="Z350" s="451"/>
      <c r="AA350" s="451"/>
      <c r="AB350" s="451"/>
      <c r="AC350" s="452"/>
      <c r="AD350" s="118"/>
      <c r="AU350" s="453"/>
      <c r="AV350" s="346"/>
    </row>
    <row r="351" spans="3:48" ht="10.9" customHeight="1">
      <c r="C351" s="478">
        <v>5</v>
      </c>
      <c r="D351" s="479" t="s">
        <v>9</v>
      </c>
      <c r="E351" s="439">
        <v>10</v>
      </c>
      <c r="F351" s="439" t="s">
        <v>10</v>
      </c>
      <c r="G351" s="478" t="s">
        <v>23</v>
      </c>
      <c r="H351" s="439"/>
      <c r="I351" s="454"/>
      <c r="J351" s="455"/>
      <c r="K351" s="456"/>
      <c r="L351" s="447">
        <f t="shared" ref="L351" si="55">IF(AND(I351="○",AU351="●"),2+ROUNDDOWN(($K$246-100)/100,0)*2,0)</f>
        <v>0</v>
      </c>
      <c r="M351" s="448"/>
      <c r="N351" s="448"/>
      <c r="O351" s="448"/>
      <c r="P351" s="448"/>
      <c r="Q351" s="449"/>
      <c r="R351" s="496"/>
      <c r="S351" s="497"/>
      <c r="T351" s="498"/>
      <c r="U351" s="505"/>
      <c r="V351" s="506"/>
      <c r="W351" s="507"/>
      <c r="X351" s="450">
        <f t="shared" ref="X351" si="56">IF(I351="○",L351,ROUNDUP(L351*U351,1))</f>
        <v>0</v>
      </c>
      <c r="Y351" s="451"/>
      <c r="Z351" s="451"/>
      <c r="AA351" s="451"/>
      <c r="AB351" s="451"/>
      <c r="AC351" s="452"/>
      <c r="AD351" s="118"/>
      <c r="AU351" s="453" t="str">
        <f>IF(OR(I351="×",AU355="×"),"×","●")</f>
        <v>●</v>
      </c>
      <c r="AV351" s="346">
        <f t="shared" ref="AV351" si="57">IF(AU351="●",IF(I351="定","-",I351),"-")</f>
        <v>0</v>
      </c>
    </row>
    <row r="352" spans="3:48" ht="10.9" customHeight="1">
      <c r="C352" s="434"/>
      <c r="D352" s="437"/>
      <c r="E352" s="440"/>
      <c r="F352" s="440"/>
      <c r="G352" s="434"/>
      <c r="H352" s="440"/>
      <c r="I352" s="457"/>
      <c r="J352" s="458"/>
      <c r="K352" s="459"/>
      <c r="L352" s="447"/>
      <c r="M352" s="448"/>
      <c r="N352" s="448"/>
      <c r="O352" s="448"/>
      <c r="P352" s="448"/>
      <c r="Q352" s="449"/>
      <c r="R352" s="499"/>
      <c r="S352" s="500"/>
      <c r="T352" s="501"/>
      <c r="U352" s="506"/>
      <c r="V352" s="506"/>
      <c r="W352" s="507"/>
      <c r="X352" s="450"/>
      <c r="Y352" s="451"/>
      <c r="Z352" s="451"/>
      <c r="AA352" s="451"/>
      <c r="AB352" s="451"/>
      <c r="AC352" s="452"/>
      <c r="AD352" s="118"/>
      <c r="AU352" s="453"/>
      <c r="AV352" s="346"/>
    </row>
    <row r="353" spans="3:48" ht="10.9" customHeight="1">
      <c r="C353" s="434"/>
      <c r="D353" s="437"/>
      <c r="E353" s="440"/>
      <c r="F353" s="440"/>
      <c r="G353" s="434"/>
      <c r="H353" s="440"/>
      <c r="I353" s="457"/>
      <c r="J353" s="458"/>
      <c r="K353" s="459"/>
      <c r="L353" s="447"/>
      <c r="M353" s="448"/>
      <c r="N353" s="448"/>
      <c r="O353" s="448"/>
      <c r="P353" s="448"/>
      <c r="Q353" s="449"/>
      <c r="R353" s="499"/>
      <c r="S353" s="500"/>
      <c r="T353" s="501"/>
      <c r="U353" s="506"/>
      <c r="V353" s="506"/>
      <c r="W353" s="507"/>
      <c r="X353" s="450"/>
      <c r="Y353" s="451"/>
      <c r="Z353" s="451"/>
      <c r="AA353" s="451"/>
      <c r="AB353" s="451"/>
      <c r="AC353" s="452"/>
      <c r="AD353" s="118"/>
      <c r="AU353" s="453"/>
      <c r="AV353" s="346"/>
    </row>
    <row r="354" spans="3:48" ht="10.9" customHeight="1">
      <c r="C354" s="444"/>
      <c r="D354" s="445"/>
      <c r="E354" s="446"/>
      <c r="F354" s="446"/>
      <c r="G354" s="444"/>
      <c r="H354" s="446"/>
      <c r="I354" s="480"/>
      <c r="J354" s="481"/>
      <c r="K354" s="482"/>
      <c r="L354" s="447"/>
      <c r="M354" s="448"/>
      <c r="N354" s="448"/>
      <c r="O354" s="448"/>
      <c r="P354" s="448"/>
      <c r="Q354" s="449"/>
      <c r="R354" s="510"/>
      <c r="S354" s="511"/>
      <c r="T354" s="512"/>
      <c r="U354" s="506"/>
      <c r="V354" s="506"/>
      <c r="W354" s="507"/>
      <c r="X354" s="450"/>
      <c r="Y354" s="451"/>
      <c r="Z354" s="451"/>
      <c r="AA354" s="451"/>
      <c r="AB354" s="451"/>
      <c r="AC354" s="452"/>
      <c r="AD354" s="118"/>
      <c r="AU354" s="453"/>
      <c r="AV354" s="346"/>
    </row>
    <row r="355" spans="3:48" ht="10.9" customHeight="1">
      <c r="C355" s="478">
        <v>5</v>
      </c>
      <c r="D355" s="479" t="s">
        <v>9</v>
      </c>
      <c r="E355" s="439">
        <v>11</v>
      </c>
      <c r="F355" s="439" t="s">
        <v>10</v>
      </c>
      <c r="G355" s="478" t="s">
        <v>24</v>
      </c>
      <c r="H355" s="439"/>
      <c r="I355" s="454"/>
      <c r="J355" s="455"/>
      <c r="K355" s="456"/>
      <c r="L355" s="447">
        <f t="shared" ref="L355" si="58">IF(AND(I355="○",AU355="●"),2+ROUNDDOWN(($K$246-100)/100,0)*2,0)</f>
        <v>0</v>
      </c>
      <c r="M355" s="448"/>
      <c r="N355" s="448"/>
      <c r="O355" s="448"/>
      <c r="P355" s="448"/>
      <c r="Q355" s="449"/>
      <c r="R355" s="496"/>
      <c r="S355" s="497"/>
      <c r="T355" s="498"/>
      <c r="U355" s="505"/>
      <c r="V355" s="506"/>
      <c r="W355" s="507"/>
      <c r="X355" s="450">
        <f t="shared" ref="X355" si="59">IF(I355="○",L355,ROUNDUP(L355*U355,1))</f>
        <v>0</v>
      </c>
      <c r="Y355" s="451"/>
      <c r="Z355" s="451"/>
      <c r="AA355" s="451"/>
      <c r="AB355" s="451"/>
      <c r="AC355" s="452"/>
      <c r="AD355" s="118"/>
      <c r="AU355" s="453" t="str">
        <f>IF(I355="×","×","●")</f>
        <v>●</v>
      </c>
      <c r="AV355" s="346">
        <f t="shared" ref="AV355" si="60">IF(AU355="●",IF(I355="定","-",I355),"-")</f>
        <v>0</v>
      </c>
    </row>
    <row r="356" spans="3:48" ht="10.9" customHeight="1">
      <c r="C356" s="434"/>
      <c r="D356" s="437"/>
      <c r="E356" s="440"/>
      <c r="F356" s="440"/>
      <c r="G356" s="434"/>
      <c r="H356" s="440"/>
      <c r="I356" s="457"/>
      <c r="J356" s="458"/>
      <c r="K356" s="459"/>
      <c r="L356" s="447"/>
      <c r="M356" s="448"/>
      <c r="N356" s="448"/>
      <c r="O356" s="448"/>
      <c r="P356" s="448"/>
      <c r="Q356" s="449"/>
      <c r="R356" s="499"/>
      <c r="S356" s="500"/>
      <c r="T356" s="501"/>
      <c r="U356" s="506"/>
      <c r="V356" s="506"/>
      <c r="W356" s="507"/>
      <c r="X356" s="450"/>
      <c r="Y356" s="451"/>
      <c r="Z356" s="451"/>
      <c r="AA356" s="451"/>
      <c r="AB356" s="451"/>
      <c r="AC356" s="452"/>
      <c r="AD356" s="118"/>
      <c r="AU356" s="453"/>
      <c r="AV356" s="346"/>
    </row>
    <row r="357" spans="3:48" ht="10.9" customHeight="1">
      <c r="C357" s="434"/>
      <c r="D357" s="437"/>
      <c r="E357" s="440"/>
      <c r="F357" s="440"/>
      <c r="G357" s="434"/>
      <c r="H357" s="440"/>
      <c r="I357" s="457"/>
      <c r="J357" s="458"/>
      <c r="K357" s="459"/>
      <c r="L357" s="447"/>
      <c r="M357" s="448"/>
      <c r="N357" s="448"/>
      <c r="O357" s="448"/>
      <c r="P357" s="448"/>
      <c r="Q357" s="449"/>
      <c r="R357" s="499"/>
      <c r="S357" s="500"/>
      <c r="T357" s="501"/>
      <c r="U357" s="506"/>
      <c r="V357" s="506"/>
      <c r="W357" s="507"/>
      <c r="X357" s="450"/>
      <c r="Y357" s="451"/>
      <c r="Z357" s="451"/>
      <c r="AA357" s="451"/>
      <c r="AB357" s="451"/>
      <c r="AC357" s="452"/>
      <c r="AD357" s="118"/>
      <c r="AU357" s="453"/>
      <c r="AV357" s="346"/>
    </row>
    <row r="358" spans="3:48" ht="10.9" customHeight="1" thickBot="1">
      <c r="C358" s="435"/>
      <c r="D358" s="438"/>
      <c r="E358" s="441"/>
      <c r="F358" s="441"/>
      <c r="G358" s="435"/>
      <c r="H358" s="441"/>
      <c r="I358" s="460"/>
      <c r="J358" s="461"/>
      <c r="K358" s="462"/>
      <c r="L358" s="463"/>
      <c r="M358" s="464"/>
      <c r="N358" s="464"/>
      <c r="O358" s="464"/>
      <c r="P358" s="464"/>
      <c r="Q358" s="465"/>
      <c r="R358" s="502"/>
      <c r="S358" s="503"/>
      <c r="T358" s="504"/>
      <c r="U358" s="508"/>
      <c r="V358" s="508"/>
      <c r="W358" s="509"/>
      <c r="X358" s="474"/>
      <c r="Y358" s="475"/>
      <c r="Z358" s="475"/>
      <c r="AA358" s="475"/>
      <c r="AB358" s="475"/>
      <c r="AC358" s="476"/>
      <c r="AD358" s="118"/>
      <c r="AU358" s="477"/>
      <c r="AV358" s="347"/>
    </row>
    <row r="359" spans="3:48" ht="10.9" customHeight="1" thickTop="1">
      <c r="C359" s="352">
        <v>5</v>
      </c>
      <c r="D359" s="355" t="s">
        <v>9</v>
      </c>
      <c r="E359" s="358">
        <v>12</v>
      </c>
      <c r="F359" s="358" t="s">
        <v>10</v>
      </c>
      <c r="G359" s="352" t="s">
        <v>25</v>
      </c>
      <c r="H359" s="358"/>
      <c r="I359" s="552"/>
      <c r="J359" s="553"/>
      <c r="K359" s="554"/>
      <c r="L359" s="555">
        <f>IF(AND(I359="△",AU359="●"),2+ROUNDDOWN(($K$246-100)/100,0)*2,0)</f>
        <v>0</v>
      </c>
      <c r="M359" s="556"/>
      <c r="N359" s="556"/>
      <c r="O359" s="556"/>
      <c r="P359" s="556"/>
      <c r="Q359" s="557"/>
      <c r="R359" s="457"/>
      <c r="S359" s="553"/>
      <c r="T359" s="558"/>
      <c r="U359" s="487">
        <f>IF(R359="①",$AL$192,IF(R359="②",$AL$223,0))</f>
        <v>0</v>
      </c>
      <c r="V359" s="488"/>
      <c r="W359" s="489"/>
      <c r="X359" s="493">
        <f t="shared" ref="X359" si="61">IF(I359="○",L359,ROUNDUP(L359*U359,1))</f>
        <v>0</v>
      </c>
      <c r="Y359" s="494"/>
      <c r="Z359" s="494"/>
      <c r="AA359" s="494"/>
      <c r="AB359" s="494"/>
      <c r="AC359" s="495"/>
      <c r="AD359" s="118"/>
      <c r="AU359" s="453" t="str">
        <f t="shared" ref="AU359" si="62">IF(OR(I359="×",AU363="×"),"×","●")</f>
        <v>●</v>
      </c>
      <c r="AV359" s="346">
        <f t="shared" ref="AV359" si="63">IF(AU359="●",IF(I359="定","-",I359),"-")</f>
        <v>0</v>
      </c>
    </row>
    <row r="360" spans="3:48" ht="10.9" customHeight="1">
      <c r="C360" s="352"/>
      <c r="D360" s="355"/>
      <c r="E360" s="358"/>
      <c r="F360" s="358"/>
      <c r="G360" s="352"/>
      <c r="H360" s="358"/>
      <c r="I360" s="457"/>
      <c r="J360" s="458"/>
      <c r="K360" s="459"/>
      <c r="L360" s="447"/>
      <c r="M360" s="448"/>
      <c r="N360" s="448"/>
      <c r="O360" s="448"/>
      <c r="P360" s="448"/>
      <c r="Q360" s="449"/>
      <c r="R360" s="457"/>
      <c r="S360" s="458"/>
      <c r="T360" s="467"/>
      <c r="U360" s="487"/>
      <c r="V360" s="488"/>
      <c r="W360" s="489"/>
      <c r="X360" s="450"/>
      <c r="Y360" s="451"/>
      <c r="Z360" s="451"/>
      <c r="AA360" s="451"/>
      <c r="AB360" s="451"/>
      <c r="AC360" s="452"/>
      <c r="AD360" s="118"/>
      <c r="AU360" s="453"/>
      <c r="AV360" s="346"/>
    </row>
    <row r="361" spans="3:48" ht="10.9" customHeight="1">
      <c r="C361" s="352"/>
      <c r="D361" s="355"/>
      <c r="E361" s="358"/>
      <c r="F361" s="358"/>
      <c r="G361" s="352"/>
      <c r="H361" s="358"/>
      <c r="I361" s="457"/>
      <c r="J361" s="458"/>
      <c r="K361" s="459"/>
      <c r="L361" s="447"/>
      <c r="M361" s="448"/>
      <c r="N361" s="448"/>
      <c r="O361" s="448"/>
      <c r="P361" s="448"/>
      <c r="Q361" s="449"/>
      <c r="R361" s="457"/>
      <c r="S361" s="458"/>
      <c r="T361" s="467"/>
      <c r="U361" s="487"/>
      <c r="V361" s="488"/>
      <c r="W361" s="489"/>
      <c r="X361" s="450"/>
      <c r="Y361" s="451"/>
      <c r="Z361" s="451"/>
      <c r="AA361" s="451"/>
      <c r="AB361" s="451"/>
      <c r="AC361" s="452"/>
      <c r="AD361" s="118"/>
      <c r="AU361" s="453"/>
      <c r="AV361" s="346"/>
    </row>
    <row r="362" spans="3:48" ht="10.9" customHeight="1">
      <c r="C362" s="353"/>
      <c r="D362" s="356"/>
      <c r="E362" s="359"/>
      <c r="F362" s="359"/>
      <c r="G362" s="353"/>
      <c r="H362" s="359"/>
      <c r="I362" s="480"/>
      <c r="J362" s="481"/>
      <c r="K362" s="482"/>
      <c r="L362" s="447"/>
      <c r="M362" s="448"/>
      <c r="N362" s="448"/>
      <c r="O362" s="448"/>
      <c r="P362" s="448"/>
      <c r="Q362" s="449"/>
      <c r="R362" s="480"/>
      <c r="S362" s="481"/>
      <c r="T362" s="483"/>
      <c r="U362" s="490"/>
      <c r="V362" s="491"/>
      <c r="W362" s="492"/>
      <c r="X362" s="450"/>
      <c r="Y362" s="451"/>
      <c r="Z362" s="451"/>
      <c r="AA362" s="451"/>
      <c r="AB362" s="451"/>
      <c r="AC362" s="452"/>
      <c r="AD362" s="118"/>
      <c r="AU362" s="453"/>
      <c r="AV362" s="346"/>
    </row>
    <row r="363" spans="3:48" ht="10.9" customHeight="1">
      <c r="C363" s="351">
        <v>5</v>
      </c>
      <c r="D363" s="354" t="s">
        <v>9</v>
      </c>
      <c r="E363" s="357">
        <v>13</v>
      </c>
      <c r="F363" s="357" t="s">
        <v>10</v>
      </c>
      <c r="G363" s="351" t="s">
        <v>19</v>
      </c>
      <c r="H363" s="357"/>
      <c r="I363" s="454"/>
      <c r="J363" s="455"/>
      <c r="K363" s="456"/>
      <c r="L363" s="447">
        <f t="shared" ref="L363" si="64">IF(AND(I363="△",AU363="●"),2+ROUNDDOWN(($K$246-100)/100,0)*2,0)</f>
        <v>0</v>
      </c>
      <c r="M363" s="448"/>
      <c r="N363" s="448"/>
      <c r="O363" s="448"/>
      <c r="P363" s="448"/>
      <c r="Q363" s="449"/>
      <c r="R363" s="454"/>
      <c r="S363" s="455"/>
      <c r="T363" s="466"/>
      <c r="U363" s="484">
        <f t="shared" ref="U363" si="65">IF(R363="①",$AL$192,IF(R363="②",$AL$223,0))</f>
        <v>0</v>
      </c>
      <c r="V363" s="485"/>
      <c r="W363" s="486"/>
      <c r="X363" s="450">
        <f t="shared" ref="X363" si="66">IF(I363="○",L363,ROUNDUP(L363*U363,1))</f>
        <v>0</v>
      </c>
      <c r="Y363" s="451"/>
      <c r="Z363" s="451"/>
      <c r="AA363" s="451"/>
      <c r="AB363" s="451"/>
      <c r="AC363" s="452"/>
      <c r="AD363" s="118"/>
      <c r="AU363" s="453" t="str">
        <f t="shared" ref="AU363" si="67">IF(OR(I363="×",AU367="×"),"×","●")</f>
        <v>●</v>
      </c>
      <c r="AV363" s="346">
        <f t="shared" ref="AV363" si="68">IF(AU363="●",IF(I363="定","-",I363),"-")</f>
        <v>0</v>
      </c>
    </row>
    <row r="364" spans="3:48" ht="10.9" customHeight="1">
      <c r="C364" s="352"/>
      <c r="D364" s="355"/>
      <c r="E364" s="358"/>
      <c r="F364" s="358"/>
      <c r="G364" s="352"/>
      <c r="H364" s="358"/>
      <c r="I364" s="457"/>
      <c r="J364" s="458"/>
      <c r="K364" s="459"/>
      <c r="L364" s="447"/>
      <c r="M364" s="448"/>
      <c r="N364" s="448"/>
      <c r="O364" s="448"/>
      <c r="P364" s="448"/>
      <c r="Q364" s="449"/>
      <c r="R364" s="457"/>
      <c r="S364" s="458"/>
      <c r="T364" s="467"/>
      <c r="U364" s="487"/>
      <c r="V364" s="488"/>
      <c r="W364" s="489"/>
      <c r="X364" s="450"/>
      <c r="Y364" s="451"/>
      <c r="Z364" s="451"/>
      <c r="AA364" s="451"/>
      <c r="AB364" s="451"/>
      <c r="AC364" s="452"/>
      <c r="AD364" s="118"/>
      <c r="AU364" s="453"/>
      <c r="AV364" s="346"/>
    </row>
    <row r="365" spans="3:48" ht="10.9" customHeight="1">
      <c r="C365" s="352"/>
      <c r="D365" s="355"/>
      <c r="E365" s="358"/>
      <c r="F365" s="358"/>
      <c r="G365" s="352"/>
      <c r="H365" s="358"/>
      <c r="I365" s="457"/>
      <c r="J365" s="458"/>
      <c r="K365" s="459"/>
      <c r="L365" s="447"/>
      <c r="M365" s="448"/>
      <c r="N365" s="448"/>
      <c r="O365" s="448"/>
      <c r="P365" s="448"/>
      <c r="Q365" s="449"/>
      <c r="R365" s="457"/>
      <c r="S365" s="458"/>
      <c r="T365" s="467"/>
      <c r="U365" s="487"/>
      <c r="V365" s="488"/>
      <c r="W365" s="489"/>
      <c r="X365" s="450"/>
      <c r="Y365" s="451"/>
      <c r="Z365" s="451"/>
      <c r="AA365" s="451"/>
      <c r="AB365" s="451"/>
      <c r="AC365" s="452"/>
      <c r="AD365" s="118"/>
      <c r="AU365" s="453"/>
      <c r="AV365" s="346"/>
    </row>
    <row r="366" spans="3:48" ht="10.9" customHeight="1">
      <c r="C366" s="353"/>
      <c r="D366" s="356"/>
      <c r="E366" s="359"/>
      <c r="F366" s="359"/>
      <c r="G366" s="353"/>
      <c r="H366" s="359"/>
      <c r="I366" s="480"/>
      <c r="J366" s="481"/>
      <c r="K366" s="482"/>
      <c r="L366" s="447"/>
      <c r="M366" s="448"/>
      <c r="N366" s="448"/>
      <c r="O366" s="448"/>
      <c r="P366" s="448"/>
      <c r="Q366" s="449"/>
      <c r="R366" s="480"/>
      <c r="S366" s="481"/>
      <c r="T366" s="483"/>
      <c r="U366" s="490"/>
      <c r="V366" s="491"/>
      <c r="W366" s="492"/>
      <c r="X366" s="450"/>
      <c r="Y366" s="451"/>
      <c r="Z366" s="451"/>
      <c r="AA366" s="451"/>
      <c r="AB366" s="451"/>
      <c r="AC366" s="452"/>
      <c r="AD366" s="118"/>
      <c r="AU366" s="453"/>
      <c r="AV366" s="346"/>
    </row>
    <row r="367" spans="3:48" ht="10.9" customHeight="1">
      <c r="C367" s="351">
        <v>5</v>
      </c>
      <c r="D367" s="354" t="s">
        <v>9</v>
      </c>
      <c r="E367" s="357">
        <v>14</v>
      </c>
      <c r="F367" s="357" t="s">
        <v>10</v>
      </c>
      <c r="G367" s="351" t="s">
        <v>20</v>
      </c>
      <c r="H367" s="357"/>
      <c r="I367" s="454"/>
      <c r="J367" s="455"/>
      <c r="K367" s="456"/>
      <c r="L367" s="447">
        <f t="shared" ref="L367" si="69">IF(AND(I367="△",AU367="●"),2+ROUNDDOWN(($K$246-100)/100,0)*2,0)</f>
        <v>0</v>
      </c>
      <c r="M367" s="448"/>
      <c r="N367" s="448"/>
      <c r="O367" s="448"/>
      <c r="P367" s="448"/>
      <c r="Q367" s="449"/>
      <c r="R367" s="454"/>
      <c r="S367" s="455"/>
      <c r="T367" s="466"/>
      <c r="U367" s="484">
        <f t="shared" ref="U367" si="70">IF(R367="①",$AL$192,IF(R367="②",$AL$223,0))</f>
        <v>0</v>
      </c>
      <c r="V367" s="485"/>
      <c r="W367" s="486"/>
      <c r="X367" s="450">
        <f t="shared" ref="X367" si="71">IF(I367="○",L367,ROUNDUP(L367*U367,1))</f>
        <v>0</v>
      </c>
      <c r="Y367" s="451"/>
      <c r="Z367" s="451"/>
      <c r="AA367" s="451"/>
      <c r="AB367" s="451"/>
      <c r="AC367" s="452"/>
      <c r="AD367" s="118"/>
      <c r="AU367" s="453" t="str">
        <f t="shared" ref="AU367" si="72">IF(OR(I367="×",AU371="×"),"×","●")</f>
        <v>●</v>
      </c>
      <c r="AV367" s="346">
        <f t="shared" ref="AV367" si="73">IF(AU367="●",IF(I367="定","-",I367),"-")</f>
        <v>0</v>
      </c>
    </row>
    <row r="368" spans="3:48" ht="10.9" customHeight="1">
      <c r="C368" s="352"/>
      <c r="D368" s="355"/>
      <c r="E368" s="358"/>
      <c r="F368" s="358"/>
      <c r="G368" s="352"/>
      <c r="H368" s="358"/>
      <c r="I368" s="457"/>
      <c r="J368" s="458"/>
      <c r="K368" s="459"/>
      <c r="L368" s="447"/>
      <c r="M368" s="448"/>
      <c r="N368" s="448"/>
      <c r="O368" s="448"/>
      <c r="P368" s="448"/>
      <c r="Q368" s="449"/>
      <c r="R368" s="457"/>
      <c r="S368" s="458"/>
      <c r="T368" s="467"/>
      <c r="U368" s="487"/>
      <c r="V368" s="488"/>
      <c r="W368" s="489"/>
      <c r="X368" s="450"/>
      <c r="Y368" s="451"/>
      <c r="Z368" s="451"/>
      <c r="AA368" s="451"/>
      <c r="AB368" s="451"/>
      <c r="AC368" s="452"/>
      <c r="AD368" s="118"/>
      <c r="AU368" s="453"/>
      <c r="AV368" s="346"/>
    </row>
    <row r="369" spans="3:48" ht="10.9" customHeight="1">
      <c r="C369" s="352"/>
      <c r="D369" s="355"/>
      <c r="E369" s="358"/>
      <c r="F369" s="358"/>
      <c r="G369" s="352"/>
      <c r="H369" s="358"/>
      <c r="I369" s="457"/>
      <c r="J369" s="458"/>
      <c r="K369" s="459"/>
      <c r="L369" s="447"/>
      <c r="M369" s="448"/>
      <c r="N369" s="448"/>
      <c r="O369" s="448"/>
      <c r="P369" s="448"/>
      <c r="Q369" s="449"/>
      <c r="R369" s="457"/>
      <c r="S369" s="458"/>
      <c r="T369" s="467"/>
      <c r="U369" s="487"/>
      <c r="V369" s="488"/>
      <c r="W369" s="489"/>
      <c r="X369" s="450"/>
      <c r="Y369" s="451"/>
      <c r="Z369" s="451"/>
      <c r="AA369" s="451"/>
      <c r="AB369" s="451"/>
      <c r="AC369" s="452"/>
      <c r="AD369" s="118"/>
      <c r="AU369" s="453"/>
      <c r="AV369" s="346"/>
    </row>
    <row r="370" spans="3:48" ht="10.9" customHeight="1">
      <c r="C370" s="353"/>
      <c r="D370" s="356"/>
      <c r="E370" s="359"/>
      <c r="F370" s="359"/>
      <c r="G370" s="353"/>
      <c r="H370" s="359"/>
      <c r="I370" s="480"/>
      <c r="J370" s="481"/>
      <c r="K370" s="482"/>
      <c r="L370" s="447"/>
      <c r="M370" s="448"/>
      <c r="N370" s="448"/>
      <c r="O370" s="448"/>
      <c r="P370" s="448"/>
      <c r="Q370" s="449"/>
      <c r="R370" s="480"/>
      <c r="S370" s="481"/>
      <c r="T370" s="483"/>
      <c r="U370" s="490"/>
      <c r="V370" s="491"/>
      <c r="W370" s="492"/>
      <c r="X370" s="450"/>
      <c r="Y370" s="451"/>
      <c r="Z370" s="451"/>
      <c r="AA370" s="451"/>
      <c r="AB370" s="451"/>
      <c r="AC370" s="452"/>
      <c r="AD370" s="118"/>
      <c r="AU370" s="453"/>
      <c r="AV370" s="346"/>
    </row>
    <row r="371" spans="3:48" ht="10.9" customHeight="1">
      <c r="C371" s="478">
        <v>5</v>
      </c>
      <c r="D371" s="479" t="s">
        <v>9</v>
      </c>
      <c r="E371" s="439">
        <v>15</v>
      </c>
      <c r="F371" s="439" t="s">
        <v>10</v>
      </c>
      <c r="G371" s="478" t="s">
        <v>21</v>
      </c>
      <c r="H371" s="439"/>
      <c r="I371" s="454"/>
      <c r="J371" s="455"/>
      <c r="K371" s="456"/>
      <c r="L371" s="447">
        <f>IF(OR(I371="○",I371="△"),IF(AU371="●",2+ROUNDDOWN(($K$246-100)/100,0)*2,0),0)</f>
        <v>0</v>
      </c>
      <c r="M371" s="448"/>
      <c r="N371" s="448"/>
      <c r="O371" s="448"/>
      <c r="P371" s="448"/>
      <c r="Q371" s="449"/>
      <c r="R371" s="454"/>
      <c r="S371" s="455"/>
      <c r="T371" s="466"/>
      <c r="U371" s="484">
        <f t="shared" ref="U371" si="74">IF(R371="①",$AL$192,IF(R371="②",$AL$223,0))</f>
        <v>0</v>
      </c>
      <c r="V371" s="485"/>
      <c r="W371" s="486"/>
      <c r="X371" s="450">
        <f t="shared" ref="X371" si="75">IF(I371="○",L371,ROUNDUP(L371*U371,1))</f>
        <v>0</v>
      </c>
      <c r="Y371" s="451"/>
      <c r="Z371" s="451"/>
      <c r="AA371" s="451"/>
      <c r="AB371" s="451"/>
      <c r="AC371" s="452"/>
      <c r="AD371" s="118"/>
      <c r="AU371" s="453" t="str">
        <f t="shared" ref="AU371" si="76">IF(OR(I371="×",AU375="×"),"×","●")</f>
        <v>●</v>
      </c>
      <c r="AV371" s="346">
        <f t="shared" ref="AV371" si="77">IF(AU371="●",IF(I371="定","-",I371),"-")</f>
        <v>0</v>
      </c>
    </row>
    <row r="372" spans="3:48" ht="10.9" customHeight="1">
      <c r="C372" s="434"/>
      <c r="D372" s="437"/>
      <c r="E372" s="440"/>
      <c r="F372" s="440"/>
      <c r="G372" s="434"/>
      <c r="H372" s="440"/>
      <c r="I372" s="457"/>
      <c r="J372" s="458"/>
      <c r="K372" s="459"/>
      <c r="L372" s="447"/>
      <c r="M372" s="448"/>
      <c r="N372" s="448"/>
      <c r="O372" s="448"/>
      <c r="P372" s="448"/>
      <c r="Q372" s="449"/>
      <c r="R372" s="457"/>
      <c r="S372" s="458"/>
      <c r="T372" s="467"/>
      <c r="U372" s="487"/>
      <c r="V372" s="488"/>
      <c r="W372" s="489"/>
      <c r="X372" s="450"/>
      <c r="Y372" s="451"/>
      <c r="Z372" s="451"/>
      <c r="AA372" s="451"/>
      <c r="AB372" s="451"/>
      <c r="AC372" s="452"/>
      <c r="AD372" s="118"/>
      <c r="AU372" s="453"/>
      <c r="AV372" s="346"/>
    </row>
    <row r="373" spans="3:48" ht="10.9" customHeight="1">
      <c r="C373" s="434"/>
      <c r="D373" s="437"/>
      <c r="E373" s="440"/>
      <c r="F373" s="440"/>
      <c r="G373" s="434"/>
      <c r="H373" s="440"/>
      <c r="I373" s="457"/>
      <c r="J373" s="458"/>
      <c r="K373" s="459"/>
      <c r="L373" s="447"/>
      <c r="M373" s="448"/>
      <c r="N373" s="448"/>
      <c r="O373" s="448"/>
      <c r="P373" s="448"/>
      <c r="Q373" s="449"/>
      <c r="R373" s="457"/>
      <c r="S373" s="458"/>
      <c r="T373" s="467"/>
      <c r="U373" s="487"/>
      <c r="V373" s="488"/>
      <c r="W373" s="489"/>
      <c r="X373" s="450"/>
      <c r="Y373" s="451"/>
      <c r="Z373" s="451"/>
      <c r="AA373" s="451"/>
      <c r="AB373" s="451"/>
      <c r="AC373" s="452"/>
      <c r="AD373" s="118"/>
      <c r="AU373" s="453"/>
      <c r="AV373" s="346"/>
    </row>
    <row r="374" spans="3:48" ht="10.9" customHeight="1">
      <c r="C374" s="444"/>
      <c r="D374" s="445"/>
      <c r="E374" s="446"/>
      <c r="F374" s="446"/>
      <c r="G374" s="444"/>
      <c r="H374" s="446"/>
      <c r="I374" s="480"/>
      <c r="J374" s="481"/>
      <c r="K374" s="482"/>
      <c r="L374" s="447"/>
      <c r="M374" s="448"/>
      <c r="N374" s="448"/>
      <c r="O374" s="448"/>
      <c r="P374" s="448"/>
      <c r="Q374" s="449"/>
      <c r="R374" s="480"/>
      <c r="S374" s="481"/>
      <c r="T374" s="483"/>
      <c r="U374" s="490"/>
      <c r="V374" s="491"/>
      <c r="W374" s="492"/>
      <c r="X374" s="450"/>
      <c r="Y374" s="451"/>
      <c r="Z374" s="451"/>
      <c r="AA374" s="451"/>
      <c r="AB374" s="451"/>
      <c r="AC374" s="452"/>
      <c r="AD374" s="118"/>
      <c r="AU374" s="453"/>
      <c r="AV374" s="346"/>
    </row>
    <row r="375" spans="3:48" ht="10.9" customHeight="1">
      <c r="C375" s="478">
        <v>5</v>
      </c>
      <c r="D375" s="479" t="s">
        <v>9</v>
      </c>
      <c r="E375" s="439">
        <v>16</v>
      </c>
      <c r="F375" s="439" t="s">
        <v>10</v>
      </c>
      <c r="G375" s="478" t="s">
        <v>22</v>
      </c>
      <c r="H375" s="439"/>
      <c r="I375" s="454"/>
      <c r="J375" s="455"/>
      <c r="K375" s="456"/>
      <c r="L375" s="447">
        <f>IF(OR(I375="○",I375="△"),IF(AU375="●",2+ROUNDDOWN(($K$246-100)/100,0)*2,0),0)</f>
        <v>0</v>
      </c>
      <c r="M375" s="448"/>
      <c r="N375" s="448"/>
      <c r="O375" s="448"/>
      <c r="P375" s="448"/>
      <c r="Q375" s="449"/>
      <c r="R375" s="454"/>
      <c r="S375" s="455"/>
      <c r="T375" s="466"/>
      <c r="U375" s="484">
        <f t="shared" ref="U375" si="78">IF(R375="①",$AL$192,IF(R375="②",$AL$223,0))</f>
        <v>0</v>
      </c>
      <c r="V375" s="485"/>
      <c r="W375" s="486"/>
      <c r="X375" s="450">
        <f t="shared" ref="X375" si="79">IF(I375="○",L375,ROUNDUP(L375*U375,1))</f>
        <v>0</v>
      </c>
      <c r="Y375" s="451"/>
      <c r="Z375" s="451"/>
      <c r="AA375" s="451"/>
      <c r="AB375" s="451"/>
      <c r="AC375" s="452"/>
      <c r="AD375" s="118"/>
      <c r="AU375" s="453" t="str">
        <f t="shared" ref="AU375" si="80">IF(OR(I375="×",AU379="×"),"×","●")</f>
        <v>●</v>
      </c>
      <c r="AV375" s="346">
        <f t="shared" ref="AV375" si="81">IF(AU375="●",IF(I375="定","-",I375),"-")</f>
        <v>0</v>
      </c>
    </row>
    <row r="376" spans="3:48" ht="10.9" customHeight="1">
      <c r="C376" s="434"/>
      <c r="D376" s="437"/>
      <c r="E376" s="440"/>
      <c r="F376" s="440"/>
      <c r="G376" s="434"/>
      <c r="H376" s="440"/>
      <c r="I376" s="457"/>
      <c r="J376" s="458"/>
      <c r="K376" s="459"/>
      <c r="L376" s="447"/>
      <c r="M376" s="448"/>
      <c r="N376" s="448"/>
      <c r="O376" s="448"/>
      <c r="P376" s="448"/>
      <c r="Q376" s="449"/>
      <c r="R376" s="457"/>
      <c r="S376" s="458"/>
      <c r="T376" s="467"/>
      <c r="U376" s="487"/>
      <c r="V376" s="488"/>
      <c r="W376" s="489"/>
      <c r="X376" s="450"/>
      <c r="Y376" s="451"/>
      <c r="Z376" s="451"/>
      <c r="AA376" s="451"/>
      <c r="AB376" s="451"/>
      <c r="AC376" s="452"/>
      <c r="AD376" s="118"/>
      <c r="AU376" s="453"/>
      <c r="AV376" s="346"/>
    </row>
    <row r="377" spans="3:48" ht="10.9" customHeight="1">
      <c r="C377" s="434"/>
      <c r="D377" s="437"/>
      <c r="E377" s="440"/>
      <c r="F377" s="440"/>
      <c r="G377" s="434"/>
      <c r="H377" s="440"/>
      <c r="I377" s="457"/>
      <c r="J377" s="458"/>
      <c r="K377" s="459"/>
      <c r="L377" s="447"/>
      <c r="M377" s="448"/>
      <c r="N377" s="448"/>
      <c r="O377" s="448"/>
      <c r="P377" s="448"/>
      <c r="Q377" s="449"/>
      <c r="R377" s="457"/>
      <c r="S377" s="458"/>
      <c r="T377" s="467"/>
      <c r="U377" s="487"/>
      <c r="V377" s="488"/>
      <c r="W377" s="489"/>
      <c r="X377" s="450"/>
      <c r="Y377" s="451"/>
      <c r="Z377" s="451"/>
      <c r="AA377" s="451"/>
      <c r="AB377" s="451"/>
      <c r="AC377" s="452"/>
      <c r="AD377" s="118"/>
      <c r="AU377" s="453"/>
      <c r="AV377" s="346"/>
    </row>
    <row r="378" spans="3:48" ht="10.9" customHeight="1">
      <c r="C378" s="444"/>
      <c r="D378" s="445"/>
      <c r="E378" s="446"/>
      <c r="F378" s="446"/>
      <c r="G378" s="444"/>
      <c r="H378" s="446"/>
      <c r="I378" s="480"/>
      <c r="J378" s="481"/>
      <c r="K378" s="482"/>
      <c r="L378" s="447"/>
      <c r="M378" s="448"/>
      <c r="N378" s="448"/>
      <c r="O378" s="448"/>
      <c r="P378" s="448"/>
      <c r="Q378" s="449"/>
      <c r="R378" s="480"/>
      <c r="S378" s="481"/>
      <c r="T378" s="483"/>
      <c r="U378" s="490"/>
      <c r="V378" s="491"/>
      <c r="W378" s="492"/>
      <c r="X378" s="450"/>
      <c r="Y378" s="451"/>
      <c r="Z378" s="451"/>
      <c r="AA378" s="451"/>
      <c r="AB378" s="451"/>
      <c r="AC378" s="452"/>
      <c r="AD378" s="118"/>
      <c r="AU378" s="453"/>
      <c r="AV378" s="346"/>
    </row>
    <row r="379" spans="3:48" ht="10.9" customHeight="1">
      <c r="C379" s="351">
        <v>5</v>
      </c>
      <c r="D379" s="354" t="s">
        <v>9</v>
      </c>
      <c r="E379" s="357">
        <v>17</v>
      </c>
      <c r="F379" s="357" t="s">
        <v>10</v>
      </c>
      <c r="G379" s="351" t="s">
        <v>23</v>
      </c>
      <c r="H379" s="357"/>
      <c r="I379" s="454"/>
      <c r="J379" s="455"/>
      <c r="K379" s="456"/>
      <c r="L379" s="447">
        <f t="shared" ref="L379" si="82">IF(AND(I379="△",AU379="●"),2+ROUNDDOWN(($K$246-100)/100,0)*2,0)</f>
        <v>0</v>
      </c>
      <c r="M379" s="448"/>
      <c r="N379" s="448"/>
      <c r="O379" s="448"/>
      <c r="P379" s="448"/>
      <c r="Q379" s="449"/>
      <c r="R379" s="454"/>
      <c r="S379" s="455"/>
      <c r="T379" s="466"/>
      <c r="U379" s="484">
        <f t="shared" ref="U379" si="83">IF(R379="①",$AL$192,IF(R379="②",$AL$223,0))</f>
        <v>0</v>
      </c>
      <c r="V379" s="485"/>
      <c r="W379" s="486"/>
      <c r="X379" s="450">
        <f t="shared" ref="X379" si="84">IF(I379="○",L379,ROUNDUP(L379*U379,1))</f>
        <v>0</v>
      </c>
      <c r="Y379" s="451"/>
      <c r="Z379" s="451"/>
      <c r="AA379" s="451"/>
      <c r="AB379" s="451"/>
      <c r="AC379" s="452"/>
      <c r="AD379" s="118"/>
      <c r="AU379" s="453" t="str">
        <f t="shared" ref="AU379" si="85">IF(OR(I379="×",AU383="×"),"×","●")</f>
        <v>●</v>
      </c>
      <c r="AV379" s="346">
        <f t="shared" ref="AV379" si="86">IF(AU379="●",IF(I379="定","-",I379),"-")</f>
        <v>0</v>
      </c>
    </row>
    <row r="380" spans="3:48" ht="10.9" customHeight="1">
      <c r="C380" s="352"/>
      <c r="D380" s="355"/>
      <c r="E380" s="358"/>
      <c r="F380" s="358"/>
      <c r="G380" s="352"/>
      <c r="H380" s="358"/>
      <c r="I380" s="457"/>
      <c r="J380" s="458"/>
      <c r="K380" s="459"/>
      <c r="L380" s="447"/>
      <c r="M380" s="448"/>
      <c r="N380" s="448"/>
      <c r="O380" s="448"/>
      <c r="P380" s="448"/>
      <c r="Q380" s="449"/>
      <c r="R380" s="457"/>
      <c r="S380" s="458"/>
      <c r="T380" s="467"/>
      <c r="U380" s="487"/>
      <c r="V380" s="488"/>
      <c r="W380" s="489"/>
      <c r="X380" s="450"/>
      <c r="Y380" s="451"/>
      <c r="Z380" s="451"/>
      <c r="AA380" s="451"/>
      <c r="AB380" s="451"/>
      <c r="AC380" s="452"/>
      <c r="AD380" s="118"/>
      <c r="AU380" s="453"/>
      <c r="AV380" s="346"/>
    </row>
    <row r="381" spans="3:48" ht="10.9" customHeight="1">
      <c r="C381" s="352"/>
      <c r="D381" s="355"/>
      <c r="E381" s="358"/>
      <c r="F381" s="358"/>
      <c r="G381" s="352"/>
      <c r="H381" s="358"/>
      <c r="I381" s="457"/>
      <c r="J381" s="458"/>
      <c r="K381" s="459"/>
      <c r="L381" s="447"/>
      <c r="M381" s="448"/>
      <c r="N381" s="448"/>
      <c r="O381" s="448"/>
      <c r="P381" s="448"/>
      <c r="Q381" s="449"/>
      <c r="R381" s="457"/>
      <c r="S381" s="458"/>
      <c r="T381" s="467"/>
      <c r="U381" s="487"/>
      <c r="V381" s="488"/>
      <c r="W381" s="489"/>
      <c r="X381" s="450"/>
      <c r="Y381" s="451"/>
      <c r="Z381" s="451"/>
      <c r="AA381" s="451"/>
      <c r="AB381" s="451"/>
      <c r="AC381" s="452"/>
      <c r="AD381" s="118"/>
      <c r="AU381" s="453"/>
      <c r="AV381" s="346"/>
    </row>
    <row r="382" spans="3:48" ht="10.9" customHeight="1">
      <c r="C382" s="353"/>
      <c r="D382" s="356"/>
      <c r="E382" s="359"/>
      <c r="F382" s="359"/>
      <c r="G382" s="353"/>
      <c r="H382" s="359"/>
      <c r="I382" s="480"/>
      <c r="J382" s="481"/>
      <c r="K382" s="482"/>
      <c r="L382" s="447"/>
      <c r="M382" s="448"/>
      <c r="N382" s="448"/>
      <c r="O382" s="448"/>
      <c r="P382" s="448"/>
      <c r="Q382" s="449"/>
      <c r="R382" s="480"/>
      <c r="S382" s="481"/>
      <c r="T382" s="483"/>
      <c r="U382" s="490"/>
      <c r="V382" s="491"/>
      <c r="W382" s="492"/>
      <c r="X382" s="450"/>
      <c r="Y382" s="451"/>
      <c r="Z382" s="451"/>
      <c r="AA382" s="451"/>
      <c r="AB382" s="451"/>
      <c r="AC382" s="452"/>
      <c r="AD382" s="118"/>
      <c r="AU382" s="453"/>
      <c r="AV382" s="346"/>
    </row>
    <row r="383" spans="3:48" ht="10.9" customHeight="1">
      <c r="C383" s="351">
        <v>5</v>
      </c>
      <c r="D383" s="354" t="s">
        <v>9</v>
      </c>
      <c r="E383" s="357">
        <v>18</v>
      </c>
      <c r="F383" s="357" t="s">
        <v>10</v>
      </c>
      <c r="G383" s="351" t="s">
        <v>24</v>
      </c>
      <c r="H383" s="357"/>
      <c r="I383" s="454"/>
      <c r="J383" s="455"/>
      <c r="K383" s="456"/>
      <c r="L383" s="447">
        <f t="shared" ref="L383" si="87">IF(AND(I383="△",AU383="●"),2+ROUNDDOWN(($K$246-100)/100,0)*2,0)</f>
        <v>0</v>
      </c>
      <c r="M383" s="448"/>
      <c r="N383" s="448"/>
      <c r="O383" s="448"/>
      <c r="P383" s="448"/>
      <c r="Q383" s="449"/>
      <c r="R383" s="454"/>
      <c r="S383" s="455"/>
      <c r="T383" s="466"/>
      <c r="U383" s="484">
        <f t="shared" ref="U383" si="88">IF(R383="①",$AL$192,IF(R383="②",$AL$223,0))</f>
        <v>0</v>
      </c>
      <c r="V383" s="485"/>
      <c r="W383" s="486"/>
      <c r="X383" s="450">
        <f t="shared" ref="X383" si="89">IF(I383="○",L383,ROUNDUP(L383*U383,1))</f>
        <v>0</v>
      </c>
      <c r="Y383" s="451"/>
      <c r="Z383" s="451"/>
      <c r="AA383" s="451"/>
      <c r="AB383" s="451"/>
      <c r="AC383" s="452"/>
      <c r="AD383" s="118"/>
      <c r="AU383" s="453" t="str">
        <f t="shared" ref="AU383" si="90">IF(OR(I383="×",AU387="×"),"×","●")</f>
        <v>●</v>
      </c>
      <c r="AV383" s="346">
        <f t="shared" ref="AV383" si="91">IF(AU383="●",IF(I383="定","-",I383),"-")</f>
        <v>0</v>
      </c>
    </row>
    <row r="384" spans="3:48" ht="10.9" customHeight="1">
      <c r="C384" s="352"/>
      <c r="D384" s="355"/>
      <c r="E384" s="358"/>
      <c r="F384" s="358"/>
      <c r="G384" s="352"/>
      <c r="H384" s="358"/>
      <c r="I384" s="457"/>
      <c r="J384" s="458"/>
      <c r="K384" s="459"/>
      <c r="L384" s="447"/>
      <c r="M384" s="448"/>
      <c r="N384" s="448"/>
      <c r="O384" s="448"/>
      <c r="P384" s="448"/>
      <c r="Q384" s="449"/>
      <c r="R384" s="457"/>
      <c r="S384" s="458"/>
      <c r="T384" s="467"/>
      <c r="U384" s="487"/>
      <c r="V384" s="488"/>
      <c r="W384" s="489"/>
      <c r="X384" s="450"/>
      <c r="Y384" s="451"/>
      <c r="Z384" s="451"/>
      <c r="AA384" s="451"/>
      <c r="AB384" s="451"/>
      <c r="AC384" s="452"/>
      <c r="AD384" s="118"/>
      <c r="AU384" s="453"/>
      <c r="AV384" s="346"/>
    </row>
    <row r="385" spans="3:48" ht="10.9" customHeight="1">
      <c r="C385" s="352"/>
      <c r="D385" s="355"/>
      <c r="E385" s="358"/>
      <c r="F385" s="358"/>
      <c r="G385" s="352"/>
      <c r="H385" s="358"/>
      <c r="I385" s="457"/>
      <c r="J385" s="458"/>
      <c r="K385" s="459"/>
      <c r="L385" s="447"/>
      <c r="M385" s="448"/>
      <c r="N385" s="448"/>
      <c r="O385" s="448"/>
      <c r="P385" s="448"/>
      <c r="Q385" s="449"/>
      <c r="R385" s="457"/>
      <c r="S385" s="458"/>
      <c r="T385" s="467"/>
      <c r="U385" s="487"/>
      <c r="V385" s="488"/>
      <c r="W385" s="489"/>
      <c r="X385" s="450"/>
      <c r="Y385" s="451"/>
      <c r="Z385" s="451"/>
      <c r="AA385" s="451"/>
      <c r="AB385" s="451"/>
      <c r="AC385" s="452"/>
      <c r="AD385" s="118"/>
      <c r="AU385" s="453"/>
      <c r="AV385" s="346"/>
    </row>
    <row r="386" spans="3:48" ht="10.9" customHeight="1">
      <c r="C386" s="353"/>
      <c r="D386" s="356"/>
      <c r="E386" s="359"/>
      <c r="F386" s="359"/>
      <c r="G386" s="353"/>
      <c r="H386" s="359"/>
      <c r="I386" s="480"/>
      <c r="J386" s="481"/>
      <c r="K386" s="482"/>
      <c r="L386" s="447"/>
      <c r="M386" s="448"/>
      <c r="N386" s="448"/>
      <c r="O386" s="448"/>
      <c r="P386" s="448"/>
      <c r="Q386" s="449"/>
      <c r="R386" s="480"/>
      <c r="S386" s="481"/>
      <c r="T386" s="483"/>
      <c r="U386" s="490"/>
      <c r="V386" s="491"/>
      <c r="W386" s="492"/>
      <c r="X386" s="450"/>
      <c r="Y386" s="451"/>
      <c r="Z386" s="451"/>
      <c r="AA386" s="451"/>
      <c r="AB386" s="451"/>
      <c r="AC386" s="452"/>
      <c r="AD386" s="118"/>
      <c r="AU386" s="453"/>
      <c r="AV386" s="346"/>
    </row>
    <row r="387" spans="3:48" ht="10.9" customHeight="1">
      <c r="C387" s="351">
        <v>5</v>
      </c>
      <c r="D387" s="354" t="s">
        <v>9</v>
      </c>
      <c r="E387" s="357">
        <v>19</v>
      </c>
      <c r="F387" s="357" t="s">
        <v>10</v>
      </c>
      <c r="G387" s="351" t="s">
        <v>25</v>
      </c>
      <c r="H387" s="357"/>
      <c r="I387" s="454"/>
      <c r="J387" s="455"/>
      <c r="K387" s="456"/>
      <c r="L387" s="447">
        <f t="shared" ref="L387" si="92">IF(AND(I387="△",AU387="●"),2+ROUNDDOWN(($K$246-100)/100,0)*2,0)</f>
        <v>0</v>
      </c>
      <c r="M387" s="448"/>
      <c r="N387" s="448"/>
      <c r="O387" s="448"/>
      <c r="P387" s="448"/>
      <c r="Q387" s="449"/>
      <c r="R387" s="454"/>
      <c r="S387" s="455"/>
      <c r="T387" s="466"/>
      <c r="U387" s="484">
        <f t="shared" ref="U387" si="93">IF(R387="①",$AL$192,IF(R387="②",$AL$223,0))</f>
        <v>0</v>
      </c>
      <c r="V387" s="485"/>
      <c r="W387" s="486"/>
      <c r="X387" s="450">
        <f t="shared" ref="X387" si="94">IF(I387="○",L387,ROUNDUP(L387*U387,1))</f>
        <v>0</v>
      </c>
      <c r="Y387" s="451"/>
      <c r="Z387" s="451"/>
      <c r="AA387" s="451"/>
      <c r="AB387" s="451"/>
      <c r="AC387" s="452"/>
      <c r="AD387" s="118"/>
      <c r="AU387" s="453" t="str">
        <f t="shared" ref="AU387" si="95">IF(OR(I387="×",AU391="×"),"×","●")</f>
        <v>●</v>
      </c>
      <c r="AV387" s="346">
        <f t="shared" ref="AV387" si="96">IF(AU387="●",IF(I387="定","-",I387),"-")</f>
        <v>0</v>
      </c>
    </row>
    <row r="388" spans="3:48" ht="10.9" customHeight="1">
      <c r="C388" s="352"/>
      <c r="D388" s="355"/>
      <c r="E388" s="358"/>
      <c r="F388" s="358"/>
      <c r="G388" s="352"/>
      <c r="H388" s="358"/>
      <c r="I388" s="457"/>
      <c r="J388" s="458"/>
      <c r="K388" s="459"/>
      <c r="L388" s="447"/>
      <c r="M388" s="448"/>
      <c r="N388" s="448"/>
      <c r="O388" s="448"/>
      <c r="P388" s="448"/>
      <c r="Q388" s="449"/>
      <c r="R388" s="457"/>
      <c r="S388" s="458"/>
      <c r="T388" s="467"/>
      <c r="U388" s="487"/>
      <c r="V388" s="488"/>
      <c r="W388" s="489"/>
      <c r="X388" s="450"/>
      <c r="Y388" s="451"/>
      <c r="Z388" s="451"/>
      <c r="AA388" s="451"/>
      <c r="AB388" s="451"/>
      <c r="AC388" s="452"/>
      <c r="AD388" s="118"/>
      <c r="AU388" s="453"/>
      <c r="AV388" s="346"/>
    </row>
    <row r="389" spans="3:48" ht="10.9" customHeight="1">
      <c r="C389" s="352"/>
      <c r="D389" s="355"/>
      <c r="E389" s="358"/>
      <c r="F389" s="358"/>
      <c r="G389" s="352"/>
      <c r="H389" s="358"/>
      <c r="I389" s="457"/>
      <c r="J389" s="458"/>
      <c r="K389" s="459"/>
      <c r="L389" s="447"/>
      <c r="M389" s="448"/>
      <c r="N389" s="448"/>
      <c r="O389" s="448"/>
      <c r="P389" s="448"/>
      <c r="Q389" s="449"/>
      <c r="R389" s="457"/>
      <c r="S389" s="458"/>
      <c r="T389" s="467"/>
      <c r="U389" s="487"/>
      <c r="V389" s="488"/>
      <c r="W389" s="489"/>
      <c r="X389" s="450"/>
      <c r="Y389" s="451"/>
      <c r="Z389" s="451"/>
      <c r="AA389" s="451"/>
      <c r="AB389" s="451"/>
      <c r="AC389" s="452"/>
      <c r="AD389" s="118"/>
      <c r="AU389" s="453"/>
      <c r="AV389" s="346"/>
    </row>
    <row r="390" spans="3:48" ht="10.9" customHeight="1">
      <c r="C390" s="353"/>
      <c r="D390" s="356"/>
      <c r="E390" s="359"/>
      <c r="F390" s="359"/>
      <c r="G390" s="353"/>
      <c r="H390" s="359"/>
      <c r="I390" s="480"/>
      <c r="J390" s="481"/>
      <c r="K390" s="482"/>
      <c r="L390" s="447"/>
      <c r="M390" s="448"/>
      <c r="N390" s="448"/>
      <c r="O390" s="448"/>
      <c r="P390" s="448"/>
      <c r="Q390" s="449"/>
      <c r="R390" s="480"/>
      <c r="S390" s="481"/>
      <c r="T390" s="483"/>
      <c r="U390" s="490"/>
      <c r="V390" s="491"/>
      <c r="W390" s="492"/>
      <c r="X390" s="450"/>
      <c r="Y390" s="451"/>
      <c r="Z390" s="451"/>
      <c r="AA390" s="451"/>
      <c r="AB390" s="451"/>
      <c r="AC390" s="452"/>
      <c r="AD390" s="118"/>
      <c r="AU390" s="453"/>
      <c r="AV390" s="346"/>
    </row>
    <row r="391" spans="3:48" ht="10.9" customHeight="1">
      <c r="C391" s="351">
        <v>5</v>
      </c>
      <c r="D391" s="354" t="s">
        <v>9</v>
      </c>
      <c r="E391" s="357">
        <v>20</v>
      </c>
      <c r="F391" s="357" t="s">
        <v>10</v>
      </c>
      <c r="G391" s="351" t="s">
        <v>19</v>
      </c>
      <c r="H391" s="357"/>
      <c r="I391" s="454"/>
      <c r="J391" s="455"/>
      <c r="K391" s="456"/>
      <c r="L391" s="447">
        <f t="shared" ref="L391" si="97">IF(AND(I391="△",AU391="●"),2+ROUNDDOWN(($K$246-100)/100,0)*2,0)</f>
        <v>0</v>
      </c>
      <c r="M391" s="448"/>
      <c r="N391" s="448"/>
      <c r="O391" s="448"/>
      <c r="P391" s="448"/>
      <c r="Q391" s="449"/>
      <c r="R391" s="454"/>
      <c r="S391" s="455"/>
      <c r="T391" s="466"/>
      <c r="U391" s="484">
        <f t="shared" ref="U391" si="98">IF(R391="①",$AL$192,IF(R391="②",$AL$223,0))</f>
        <v>0</v>
      </c>
      <c r="V391" s="485"/>
      <c r="W391" s="486"/>
      <c r="X391" s="450">
        <f t="shared" ref="X391" si="99">IF(I391="○",L391,ROUNDUP(L391*U391,1))</f>
        <v>0</v>
      </c>
      <c r="Y391" s="451"/>
      <c r="Z391" s="451"/>
      <c r="AA391" s="451"/>
      <c r="AB391" s="451"/>
      <c r="AC391" s="452"/>
      <c r="AD391" s="118"/>
      <c r="AU391" s="453" t="str">
        <f t="shared" ref="AU391" si="100">IF(OR(I391="×",AU395="×"),"×","●")</f>
        <v>●</v>
      </c>
      <c r="AV391" s="346">
        <f t="shared" ref="AV391" si="101">IF(AU391="●",IF(I391="定","-",I391),"-")</f>
        <v>0</v>
      </c>
    </row>
    <row r="392" spans="3:48" ht="10.9" customHeight="1">
      <c r="C392" s="352"/>
      <c r="D392" s="355"/>
      <c r="E392" s="358"/>
      <c r="F392" s="358"/>
      <c r="G392" s="352"/>
      <c r="H392" s="358"/>
      <c r="I392" s="457"/>
      <c r="J392" s="458"/>
      <c r="K392" s="459"/>
      <c r="L392" s="447"/>
      <c r="M392" s="448"/>
      <c r="N392" s="448"/>
      <c r="O392" s="448"/>
      <c r="P392" s="448"/>
      <c r="Q392" s="449"/>
      <c r="R392" s="457"/>
      <c r="S392" s="458"/>
      <c r="T392" s="467"/>
      <c r="U392" s="487"/>
      <c r="V392" s="488"/>
      <c r="W392" s="489"/>
      <c r="X392" s="450"/>
      <c r="Y392" s="451"/>
      <c r="Z392" s="451"/>
      <c r="AA392" s="451"/>
      <c r="AB392" s="451"/>
      <c r="AC392" s="452"/>
      <c r="AD392" s="118"/>
      <c r="AU392" s="453"/>
      <c r="AV392" s="346"/>
    </row>
    <row r="393" spans="3:48" ht="10.9" customHeight="1">
      <c r="C393" s="352"/>
      <c r="D393" s="355"/>
      <c r="E393" s="358"/>
      <c r="F393" s="358"/>
      <c r="G393" s="352"/>
      <c r="H393" s="358"/>
      <c r="I393" s="457"/>
      <c r="J393" s="458"/>
      <c r="K393" s="459"/>
      <c r="L393" s="447"/>
      <c r="M393" s="448"/>
      <c r="N393" s="448"/>
      <c r="O393" s="448"/>
      <c r="P393" s="448"/>
      <c r="Q393" s="449"/>
      <c r="R393" s="457"/>
      <c r="S393" s="458"/>
      <c r="T393" s="467"/>
      <c r="U393" s="487"/>
      <c r="V393" s="488"/>
      <c r="W393" s="489"/>
      <c r="X393" s="450"/>
      <c r="Y393" s="451"/>
      <c r="Z393" s="451"/>
      <c r="AA393" s="451"/>
      <c r="AB393" s="451"/>
      <c r="AC393" s="452"/>
      <c r="AD393" s="118"/>
      <c r="AU393" s="453"/>
      <c r="AV393" s="346"/>
    </row>
    <row r="394" spans="3:48" ht="10.9" customHeight="1">
      <c r="C394" s="353"/>
      <c r="D394" s="356"/>
      <c r="E394" s="359"/>
      <c r="F394" s="359"/>
      <c r="G394" s="353"/>
      <c r="H394" s="359"/>
      <c r="I394" s="480"/>
      <c r="J394" s="481"/>
      <c r="K394" s="482"/>
      <c r="L394" s="447"/>
      <c r="M394" s="448"/>
      <c r="N394" s="448"/>
      <c r="O394" s="448"/>
      <c r="P394" s="448"/>
      <c r="Q394" s="449"/>
      <c r="R394" s="480"/>
      <c r="S394" s="481"/>
      <c r="T394" s="483"/>
      <c r="U394" s="490"/>
      <c r="V394" s="491"/>
      <c r="W394" s="492"/>
      <c r="X394" s="450"/>
      <c r="Y394" s="451"/>
      <c r="Z394" s="451"/>
      <c r="AA394" s="451"/>
      <c r="AB394" s="451"/>
      <c r="AC394" s="452"/>
      <c r="AD394" s="118"/>
      <c r="AU394" s="453"/>
      <c r="AV394" s="346"/>
    </row>
    <row r="395" spans="3:48" ht="10.9" customHeight="1">
      <c r="C395" s="351">
        <v>5</v>
      </c>
      <c r="D395" s="354" t="s">
        <v>9</v>
      </c>
      <c r="E395" s="357">
        <v>21</v>
      </c>
      <c r="F395" s="357" t="s">
        <v>10</v>
      </c>
      <c r="G395" s="351" t="s">
        <v>20</v>
      </c>
      <c r="H395" s="357"/>
      <c r="I395" s="454"/>
      <c r="J395" s="455"/>
      <c r="K395" s="456"/>
      <c r="L395" s="447">
        <f t="shared" ref="L395" si="102">IF(AND(I395="△",AU395="●"),2+ROUNDDOWN(($K$246-100)/100,0)*2,0)</f>
        <v>0</v>
      </c>
      <c r="M395" s="448"/>
      <c r="N395" s="448"/>
      <c r="O395" s="448"/>
      <c r="P395" s="448"/>
      <c r="Q395" s="449"/>
      <c r="R395" s="454"/>
      <c r="S395" s="455"/>
      <c r="T395" s="466"/>
      <c r="U395" s="484">
        <f t="shared" ref="U395" si="103">IF(R395="①",$AL$192,IF(R395="②",$AL$223,0))</f>
        <v>0</v>
      </c>
      <c r="V395" s="485"/>
      <c r="W395" s="486"/>
      <c r="X395" s="450">
        <f t="shared" ref="X395" si="104">IF(I395="○",L395,ROUNDUP(L395*U395,1))</f>
        <v>0</v>
      </c>
      <c r="Y395" s="451"/>
      <c r="Z395" s="451"/>
      <c r="AA395" s="451"/>
      <c r="AB395" s="451"/>
      <c r="AC395" s="452"/>
      <c r="AD395" s="118"/>
      <c r="AU395" s="453" t="str">
        <f t="shared" ref="AU395" si="105">IF(OR(I395="×",AU399="×"),"×","●")</f>
        <v>●</v>
      </c>
      <c r="AV395" s="346">
        <f t="shared" ref="AV395" si="106">IF(AU395="●",IF(I395="定","-",I395),"-")</f>
        <v>0</v>
      </c>
    </row>
    <row r="396" spans="3:48" ht="10.9" customHeight="1">
      <c r="C396" s="352"/>
      <c r="D396" s="355"/>
      <c r="E396" s="358"/>
      <c r="F396" s="358"/>
      <c r="G396" s="352"/>
      <c r="H396" s="358"/>
      <c r="I396" s="457"/>
      <c r="J396" s="458"/>
      <c r="K396" s="459"/>
      <c r="L396" s="447"/>
      <c r="M396" s="448"/>
      <c r="N396" s="448"/>
      <c r="O396" s="448"/>
      <c r="P396" s="448"/>
      <c r="Q396" s="449"/>
      <c r="R396" s="457"/>
      <c r="S396" s="458"/>
      <c r="T396" s="467"/>
      <c r="U396" s="487"/>
      <c r="V396" s="488"/>
      <c r="W396" s="489"/>
      <c r="X396" s="450"/>
      <c r="Y396" s="451"/>
      <c r="Z396" s="451"/>
      <c r="AA396" s="451"/>
      <c r="AB396" s="451"/>
      <c r="AC396" s="452"/>
      <c r="AD396" s="118"/>
      <c r="AU396" s="453"/>
      <c r="AV396" s="346"/>
    </row>
    <row r="397" spans="3:48" ht="10.9" customHeight="1">
      <c r="C397" s="352"/>
      <c r="D397" s="355"/>
      <c r="E397" s="358"/>
      <c r="F397" s="358"/>
      <c r="G397" s="352"/>
      <c r="H397" s="358"/>
      <c r="I397" s="457"/>
      <c r="J397" s="458"/>
      <c r="K397" s="459"/>
      <c r="L397" s="447"/>
      <c r="M397" s="448"/>
      <c r="N397" s="448"/>
      <c r="O397" s="448"/>
      <c r="P397" s="448"/>
      <c r="Q397" s="449"/>
      <c r="R397" s="457"/>
      <c r="S397" s="458"/>
      <c r="T397" s="467"/>
      <c r="U397" s="487"/>
      <c r="V397" s="488"/>
      <c r="W397" s="489"/>
      <c r="X397" s="450"/>
      <c r="Y397" s="451"/>
      <c r="Z397" s="451"/>
      <c r="AA397" s="451"/>
      <c r="AB397" s="451"/>
      <c r="AC397" s="452"/>
      <c r="AD397" s="118"/>
      <c r="AU397" s="453"/>
      <c r="AV397" s="346"/>
    </row>
    <row r="398" spans="3:48" ht="10.9" customHeight="1">
      <c r="C398" s="353"/>
      <c r="D398" s="356"/>
      <c r="E398" s="359"/>
      <c r="F398" s="359"/>
      <c r="G398" s="353"/>
      <c r="H398" s="359"/>
      <c r="I398" s="480"/>
      <c r="J398" s="481"/>
      <c r="K398" s="482"/>
      <c r="L398" s="447"/>
      <c r="M398" s="448"/>
      <c r="N398" s="448"/>
      <c r="O398" s="448"/>
      <c r="P398" s="448"/>
      <c r="Q398" s="449"/>
      <c r="R398" s="480"/>
      <c r="S398" s="481"/>
      <c r="T398" s="483"/>
      <c r="U398" s="490"/>
      <c r="V398" s="491"/>
      <c r="W398" s="492"/>
      <c r="X398" s="450"/>
      <c r="Y398" s="451"/>
      <c r="Z398" s="451"/>
      <c r="AA398" s="451"/>
      <c r="AB398" s="451"/>
      <c r="AC398" s="452"/>
      <c r="AD398" s="118"/>
      <c r="AU398" s="453"/>
      <c r="AV398" s="346"/>
    </row>
    <row r="399" spans="3:48" ht="10.9" customHeight="1">
      <c r="C399" s="478">
        <v>5</v>
      </c>
      <c r="D399" s="479" t="s">
        <v>9</v>
      </c>
      <c r="E399" s="439">
        <v>22</v>
      </c>
      <c r="F399" s="439" t="s">
        <v>10</v>
      </c>
      <c r="G399" s="478" t="s">
        <v>21</v>
      </c>
      <c r="H399" s="439"/>
      <c r="I399" s="454"/>
      <c r="J399" s="455"/>
      <c r="K399" s="456"/>
      <c r="L399" s="447">
        <f>IF(OR(I399="○",I399="△"),IF(AU399="●",2+ROUNDDOWN(($K$246-100)/100,0)*2,0),0)</f>
        <v>0</v>
      </c>
      <c r="M399" s="448"/>
      <c r="N399" s="448"/>
      <c r="O399" s="448"/>
      <c r="P399" s="448"/>
      <c r="Q399" s="449"/>
      <c r="R399" s="454"/>
      <c r="S399" s="455"/>
      <c r="T399" s="466"/>
      <c r="U399" s="484">
        <f t="shared" ref="U399" si="107">IF(R399="①",$AL$192,IF(R399="②",$AL$223,0))</f>
        <v>0</v>
      </c>
      <c r="V399" s="485"/>
      <c r="W399" s="486"/>
      <c r="X399" s="450">
        <f t="shared" ref="X399" si="108">IF(I399="○",L399,ROUNDUP(L399*U399,1))</f>
        <v>0</v>
      </c>
      <c r="Y399" s="451"/>
      <c r="Z399" s="451"/>
      <c r="AA399" s="451"/>
      <c r="AB399" s="451"/>
      <c r="AC399" s="452"/>
      <c r="AD399" s="118"/>
      <c r="AU399" s="453" t="str">
        <f t="shared" ref="AU399" si="109">IF(OR(I399="×",AU403="×"),"×","●")</f>
        <v>●</v>
      </c>
      <c r="AV399" s="346">
        <f t="shared" ref="AV399" si="110">IF(AU399="●",IF(I399="定","-",I399),"-")</f>
        <v>0</v>
      </c>
    </row>
    <row r="400" spans="3:48" ht="10.9" customHeight="1">
      <c r="C400" s="434"/>
      <c r="D400" s="437"/>
      <c r="E400" s="440"/>
      <c r="F400" s="440"/>
      <c r="G400" s="434"/>
      <c r="H400" s="440"/>
      <c r="I400" s="457"/>
      <c r="J400" s="458"/>
      <c r="K400" s="459"/>
      <c r="L400" s="447"/>
      <c r="M400" s="448"/>
      <c r="N400" s="448"/>
      <c r="O400" s="448"/>
      <c r="P400" s="448"/>
      <c r="Q400" s="449"/>
      <c r="R400" s="457"/>
      <c r="S400" s="458"/>
      <c r="T400" s="467"/>
      <c r="U400" s="487"/>
      <c r="V400" s="488"/>
      <c r="W400" s="489"/>
      <c r="X400" s="450"/>
      <c r="Y400" s="451"/>
      <c r="Z400" s="451"/>
      <c r="AA400" s="451"/>
      <c r="AB400" s="451"/>
      <c r="AC400" s="452"/>
      <c r="AD400" s="118"/>
      <c r="AU400" s="453"/>
      <c r="AV400" s="346"/>
    </row>
    <row r="401" spans="3:48" ht="10.9" customHeight="1">
      <c r="C401" s="434"/>
      <c r="D401" s="437"/>
      <c r="E401" s="440"/>
      <c r="F401" s="440"/>
      <c r="G401" s="434"/>
      <c r="H401" s="440"/>
      <c r="I401" s="457"/>
      <c r="J401" s="458"/>
      <c r="K401" s="459"/>
      <c r="L401" s="447"/>
      <c r="M401" s="448"/>
      <c r="N401" s="448"/>
      <c r="O401" s="448"/>
      <c r="P401" s="448"/>
      <c r="Q401" s="449"/>
      <c r="R401" s="457"/>
      <c r="S401" s="458"/>
      <c r="T401" s="467"/>
      <c r="U401" s="487"/>
      <c r="V401" s="488"/>
      <c r="W401" s="489"/>
      <c r="X401" s="450"/>
      <c r="Y401" s="451"/>
      <c r="Z401" s="451"/>
      <c r="AA401" s="451"/>
      <c r="AB401" s="451"/>
      <c r="AC401" s="452"/>
      <c r="AD401" s="118"/>
      <c r="AU401" s="453"/>
      <c r="AV401" s="346"/>
    </row>
    <row r="402" spans="3:48" ht="10.9" customHeight="1">
      <c r="C402" s="444"/>
      <c r="D402" s="445"/>
      <c r="E402" s="446"/>
      <c r="F402" s="446"/>
      <c r="G402" s="444"/>
      <c r="H402" s="446"/>
      <c r="I402" s="480"/>
      <c r="J402" s="481"/>
      <c r="K402" s="482"/>
      <c r="L402" s="447"/>
      <c r="M402" s="448"/>
      <c r="N402" s="448"/>
      <c r="O402" s="448"/>
      <c r="P402" s="448"/>
      <c r="Q402" s="449"/>
      <c r="R402" s="480"/>
      <c r="S402" s="481"/>
      <c r="T402" s="483"/>
      <c r="U402" s="490"/>
      <c r="V402" s="491"/>
      <c r="W402" s="492"/>
      <c r="X402" s="450"/>
      <c r="Y402" s="451"/>
      <c r="Z402" s="451"/>
      <c r="AA402" s="451"/>
      <c r="AB402" s="451"/>
      <c r="AC402" s="452"/>
      <c r="AD402" s="118"/>
      <c r="AU402" s="453"/>
      <c r="AV402" s="346"/>
    </row>
    <row r="403" spans="3:48" ht="10.9" customHeight="1">
      <c r="C403" s="478">
        <v>5</v>
      </c>
      <c r="D403" s="479" t="s">
        <v>9</v>
      </c>
      <c r="E403" s="439">
        <v>23</v>
      </c>
      <c r="F403" s="439" t="s">
        <v>10</v>
      </c>
      <c r="G403" s="478" t="s">
        <v>22</v>
      </c>
      <c r="H403" s="439"/>
      <c r="I403" s="454"/>
      <c r="J403" s="455"/>
      <c r="K403" s="456"/>
      <c r="L403" s="447">
        <f>IF(OR(I403="○",I403="△"),IF(AU403="●",2+ROUNDDOWN(($K$246-100)/100,0)*2,0),0)</f>
        <v>0</v>
      </c>
      <c r="M403" s="448"/>
      <c r="N403" s="448"/>
      <c r="O403" s="448"/>
      <c r="P403" s="448"/>
      <c r="Q403" s="449"/>
      <c r="R403" s="454"/>
      <c r="S403" s="455"/>
      <c r="T403" s="466"/>
      <c r="U403" s="484">
        <f t="shared" ref="U403" si="111">IF(R403="①",$AL$192,IF(R403="②",$AL$223,0))</f>
        <v>0</v>
      </c>
      <c r="V403" s="485"/>
      <c r="W403" s="486"/>
      <c r="X403" s="450">
        <f t="shared" ref="X403" si="112">IF(I403="○",L403,ROUNDUP(L403*U403,1))</f>
        <v>0</v>
      </c>
      <c r="Y403" s="451"/>
      <c r="Z403" s="451"/>
      <c r="AA403" s="451"/>
      <c r="AB403" s="451"/>
      <c r="AC403" s="452"/>
      <c r="AD403" s="118"/>
      <c r="AU403" s="453" t="str">
        <f t="shared" ref="AU403" si="113">IF(OR(I403="×",AU407="×"),"×","●")</f>
        <v>●</v>
      </c>
      <c r="AV403" s="346">
        <f t="shared" ref="AV403" si="114">IF(AU403="●",IF(I403="定","-",I403),"-")</f>
        <v>0</v>
      </c>
    </row>
    <row r="404" spans="3:48" ht="10.9" customHeight="1">
      <c r="C404" s="434"/>
      <c r="D404" s="437"/>
      <c r="E404" s="440"/>
      <c r="F404" s="440"/>
      <c r="G404" s="434"/>
      <c r="H404" s="440"/>
      <c r="I404" s="457"/>
      <c r="J404" s="458"/>
      <c r="K404" s="459"/>
      <c r="L404" s="447"/>
      <c r="M404" s="448"/>
      <c r="N404" s="448"/>
      <c r="O404" s="448"/>
      <c r="P404" s="448"/>
      <c r="Q404" s="449"/>
      <c r="R404" s="457"/>
      <c r="S404" s="458"/>
      <c r="T404" s="467"/>
      <c r="U404" s="487"/>
      <c r="V404" s="488"/>
      <c r="W404" s="489"/>
      <c r="X404" s="450"/>
      <c r="Y404" s="451"/>
      <c r="Z404" s="451"/>
      <c r="AA404" s="451"/>
      <c r="AB404" s="451"/>
      <c r="AC404" s="452"/>
      <c r="AD404" s="118"/>
      <c r="AU404" s="453"/>
      <c r="AV404" s="346"/>
    </row>
    <row r="405" spans="3:48" ht="10.9" customHeight="1">
      <c r="C405" s="434"/>
      <c r="D405" s="437"/>
      <c r="E405" s="440"/>
      <c r="F405" s="440"/>
      <c r="G405" s="434"/>
      <c r="H405" s="440"/>
      <c r="I405" s="457"/>
      <c r="J405" s="458"/>
      <c r="K405" s="459"/>
      <c r="L405" s="447"/>
      <c r="M405" s="448"/>
      <c r="N405" s="448"/>
      <c r="O405" s="448"/>
      <c r="P405" s="448"/>
      <c r="Q405" s="449"/>
      <c r="R405" s="457"/>
      <c r="S405" s="458"/>
      <c r="T405" s="467"/>
      <c r="U405" s="487"/>
      <c r="V405" s="488"/>
      <c r="W405" s="489"/>
      <c r="X405" s="450"/>
      <c r="Y405" s="451"/>
      <c r="Z405" s="451"/>
      <c r="AA405" s="451"/>
      <c r="AB405" s="451"/>
      <c r="AC405" s="452"/>
      <c r="AD405" s="118"/>
      <c r="AU405" s="453"/>
      <c r="AV405" s="346"/>
    </row>
    <row r="406" spans="3:48" ht="10.9" customHeight="1">
      <c r="C406" s="444"/>
      <c r="D406" s="445"/>
      <c r="E406" s="446"/>
      <c r="F406" s="446"/>
      <c r="G406" s="444"/>
      <c r="H406" s="446"/>
      <c r="I406" s="480"/>
      <c r="J406" s="481"/>
      <c r="K406" s="482"/>
      <c r="L406" s="447"/>
      <c r="M406" s="448"/>
      <c r="N406" s="448"/>
      <c r="O406" s="448"/>
      <c r="P406" s="448"/>
      <c r="Q406" s="449"/>
      <c r="R406" s="480"/>
      <c r="S406" s="481"/>
      <c r="T406" s="483"/>
      <c r="U406" s="490"/>
      <c r="V406" s="491"/>
      <c r="W406" s="492"/>
      <c r="X406" s="450"/>
      <c r="Y406" s="451"/>
      <c r="Z406" s="451"/>
      <c r="AA406" s="451"/>
      <c r="AB406" s="451"/>
      <c r="AC406" s="452"/>
      <c r="AD406" s="118"/>
      <c r="AU406" s="453"/>
      <c r="AV406" s="346"/>
    </row>
    <row r="407" spans="3:48" ht="10.9" customHeight="1">
      <c r="C407" s="351">
        <v>5</v>
      </c>
      <c r="D407" s="354" t="s">
        <v>9</v>
      </c>
      <c r="E407" s="357">
        <v>24</v>
      </c>
      <c r="F407" s="357" t="s">
        <v>10</v>
      </c>
      <c r="G407" s="351" t="s">
        <v>23</v>
      </c>
      <c r="H407" s="357"/>
      <c r="I407" s="454"/>
      <c r="J407" s="455"/>
      <c r="K407" s="456"/>
      <c r="L407" s="447">
        <f t="shared" ref="L407" si="115">IF(AND(I407="△",AU407="●"),2+ROUNDDOWN(($K$246-100)/100,0)*2,0)</f>
        <v>0</v>
      </c>
      <c r="M407" s="448"/>
      <c r="N407" s="448"/>
      <c r="O407" s="448"/>
      <c r="P407" s="448"/>
      <c r="Q407" s="449"/>
      <c r="R407" s="454"/>
      <c r="S407" s="455"/>
      <c r="T407" s="466"/>
      <c r="U407" s="484">
        <f t="shared" ref="U407" si="116">IF(R407="①",$AL$192,IF(R407="②",$AL$223,0))</f>
        <v>0</v>
      </c>
      <c r="V407" s="485"/>
      <c r="W407" s="486"/>
      <c r="X407" s="450">
        <f t="shared" ref="X407" si="117">IF(I407="○",L407,ROUNDUP(L407*U407,1))</f>
        <v>0</v>
      </c>
      <c r="Y407" s="451"/>
      <c r="Z407" s="451"/>
      <c r="AA407" s="451"/>
      <c r="AB407" s="451"/>
      <c r="AC407" s="452"/>
      <c r="AD407" s="118"/>
      <c r="AU407" s="453" t="str">
        <f t="shared" ref="AU407" si="118">IF(OR(I407="×",AU411="×"),"×","●")</f>
        <v>●</v>
      </c>
      <c r="AV407" s="346">
        <f t="shared" ref="AV407" si="119">IF(AU407="●",IF(I407="定","-",I407),"-")</f>
        <v>0</v>
      </c>
    </row>
    <row r="408" spans="3:48" ht="10.9" customHeight="1">
      <c r="C408" s="352"/>
      <c r="D408" s="355"/>
      <c r="E408" s="358"/>
      <c r="F408" s="358"/>
      <c r="G408" s="352"/>
      <c r="H408" s="358"/>
      <c r="I408" s="457"/>
      <c r="J408" s="458"/>
      <c r="K408" s="459"/>
      <c r="L408" s="447"/>
      <c r="M408" s="448"/>
      <c r="N408" s="448"/>
      <c r="O408" s="448"/>
      <c r="P408" s="448"/>
      <c r="Q408" s="449"/>
      <c r="R408" s="457"/>
      <c r="S408" s="458"/>
      <c r="T408" s="467"/>
      <c r="U408" s="487"/>
      <c r="V408" s="488"/>
      <c r="W408" s="489"/>
      <c r="X408" s="450"/>
      <c r="Y408" s="451"/>
      <c r="Z408" s="451"/>
      <c r="AA408" s="451"/>
      <c r="AB408" s="451"/>
      <c r="AC408" s="452"/>
      <c r="AD408" s="118"/>
      <c r="AU408" s="453"/>
      <c r="AV408" s="346"/>
    </row>
    <row r="409" spans="3:48" ht="10.9" customHeight="1">
      <c r="C409" s="352"/>
      <c r="D409" s="355"/>
      <c r="E409" s="358"/>
      <c r="F409" s="358"/>
      <c r="G409" s="352"/>
      <c r="H409" s="358"/>
      <c r="I409" s="457"/>
      <c r="J409" s="458"/>
      <c r="K409" s="459"/>
      <c r="L409" s="447"/>
      <c r="M409" s="448"/>
      <c r="N409" s="448"/>
      <c r="O409" s="448"/>
      <c r="P409" s="448"/>
      <c r="Q409" s="449"/>
      <c r="R409" s="457"/>
      <c r="S409" s="458"/>
      <c r="T409" s="467"/>
      <c r="U409" s="487"/>
      <c r="V409" s="488"/>
      <c r="W409" s="489"/>
      <c r="X409" s="450"/>
      <c r="Y409" s="451"/>
      <c r="Z409" s="451"/>
      <c r="AA409" s="451"/>
      <c r="AB409" s="451"/>
      <c r="AC409" s="452"/>
      <c r="AD409" s="118"/>
      <c r="AU409" s="453"/>
      <c r="AV409" s="346"/>
    </row>
    <row r="410" spans="3:48" ht="10.9" customHeight="1">
      <c r="C410" s="353"/>
      <c r="D410" s="356"/>
      <c r="E410" s="359"/>
      <c r="F410" s="359"/>
      <c r="G410" s="353"/>
      <c r="H410" s="359"/>
      <c r="I410" s="480"/>
      <c r="J410" s="481"/>
      <c r="K410" s="482"/>
      <c r="L410" s="447"/>
      <c r="M410" s="448"/>
      <c r="N410" s="448"/>
      <c r="O410" s="448"/>
      <c r="P410" s="448"/>
      <c r="Q410" s="449"/>
      <c r="R410" s="480"/>
      <c r="S410" s="481"/>
      <c r="T410" s="483"/>
      <c r="U410" s="490"/>
      <c r="V410" s="491"/>
      <c r="W410" s="492"/>
      <c r="X410" s="450"/>
      <c r="Y410" s="451"/>
      <c r="Z410" s="451"/>
      <c r="AA410" s="451"/>
      <c r="AB410" s="451"/>
      <c r="AC410" s="452"/>
      <c r="AD410" s="118"/>
      <c r="AU410" s="453"/>
      <c r="AV410" s="346"/>
    </row>
    <row r="411" spans="3:48" ht="10.9" customHeight="1">
      <c r="C411" s="351">
        <v>5</v>
      </c>
      <c r="D411" s="354" t="s">
        <v>9</v>
      </c>
      <c r="E411" s="357">
        <v>25</v>
      </c>
      <c r="F411" s="357" t="s">
        <v>10</v>
      </c>
      <c r="G411" s="351" t="s">
        <v>24</v>
      </c>
      <c r="H411" s="357"/>
      <c r="I411" s="454"/>
      <c r="J411" s="455"/>
      <c r="K411" s="456"/>
      <c r="L411" s="447">
        <f t="shared" ref="L411" si="120">IF(AND(I411="△",AU411="●"),2+ROUNDDOWN(($K$246-100)/100,0)*2,0)</f>
        <v>0</v>
      </c>
      <c r="M411" s="448"/>
      <c r="N411" s="448"/>
      <c r="O411" s="448"/>
      <c r="P411" s="448"/>
      <c r="Q411" s="449"/>
      <c r="R411" s="454"/>
      <c r="S411" s="455"/>
      <c r="T411" s="466"/>
      <c r="U411" s="484">
        <f t="shared" ref="U411" si="121">IF(R411="①",$AL$192,IF(R411="②",$AL$223,0))</f>
        <v>0</v>
      </c>
      <c r="V411" s="485"/>
      <c r="W411" s="486"/>
      <c r="X411" s="450">
        <f t="shared" ref="X411" si="122">IF(I411="○",L411,ROUNDUP(L411*U411,1))</f>
        <v>0</v>
      </c>
      <c r="Y411" s="451"/>
      <c r="Z411" s="451"/>
      <c r="AA411" s="451"/>
      <c r="AB411" s="451"/>
      <c r="AC411" s="452"/>
      <c r="AD411" s="118"/>
      <c r="AU411" s="453" t="str">
        <f t="shared" ref="AU411" si="123">IF(OR(I411="×",AU415="×"),"×","●")</f>
        <v>●</v>
      </c>
      <c r="AV411" s="346">
        <f t="shared" ref="AV411" si="124">IF(AU411="●",IF(I411="定","-",I411),"-")</f>
        <v>0</v>
      </c>
    </row>
    <row r="412" spans="3:48" ht="10.9" customHeight="1">
      <c r="C412" s="352"/>
      <c r="D412" s="355"/>
      <c r="E412" s="358"/>
      <c r="F412" s="358"/>
      <c r="G412" s="352"/>
      <c r="H412" s="358"/>
      <c r="I412" s="457"/>
      <c r="J412" s="458"/>
      <c r="K412" s="459"/>
      <c r="L412" s="447"/>
      <c r="M412" s="448"/>
      <c r="N412" s="448"/>
      <c r="O412" s="448"/>
      <c r="P412" s="448"/>
      <c r="Q412" s="449"/>
      <c r="R412" s="457"/>
      <c r="S412" s="458"/>
      <c r="T412" s="467"/>
      <c r="U412" s="487"/>
      <c r="V412" s="488"/>
      <c r="W412" s="489"/>
      <c r="X412" s="450"/>
      <c r="Y412" s="451"/>
      <c r="Z412" s="451"/>
      <c r="AA412" s="451"/>
      <c r="AB412" s="451"/>
      <c r="AC412" s="452"/>
      <c r="AD412" s="118"/>
      <c r="AU412" s="453"/>
      <c r="AV412" s="346"/>
    </row>
    <row r="413" spans="3:48" ht="10.9" customHeight="1">
      <c r="C413" s="352"/>
      <c r="D413" s="355"/>
      <c r="E413" s="358"/>
      <c r="F413" s="358"/>
      <c r="G413" s="352"/>
      <c r="H413" s="358"/>
      <c r="I413" s="457"/>
      <c r="J413" s="458"/>
      <c r="K413" s="459"/>
      <c r="L413" s="447"/>
      <c r="M413" s="448"/>
      <c r="N413" s="448"/>
      <c r="O413" s="448"/>
      <c r="P413" s="448"/>
      <c r="Q413" s="449"/>
      <c r="R413" s="457"/>
      <c r="S413" s="458"/>
      <c r="T413" s="467"/>
      <c r="U413" s="487"/>
      <c r="V413" s="488"/>
      <c r="W413" s="489"/>
      <c r="X413" s="450"/>
      <c r="Y413" s="451"/>
      <c r="Z413" s="451"/>
      <c r="AA413" s="451"/>
      <c r="AB413" s="451"/>
      <c r="AC413" s="452"/>
      <c r="AD413" s="118"/>
      <c r="AU413" s="453"/>
      <c r="AV413" s="346"/>
    </row>
    <row r="414" spans="3:48" ht="10.9" customHeight="1">
      <c r="C414" s="353"/>
      <c r="D414" s="356"/>
      <c r="E414" s="359"/>
      <c r="F414" s="359"/>
      <c r="G414" s="353"/>
      <c r="H414" s="359"/>
      <c r="I414" s="480"/>
      <c r="J414" s="481"/>
      <c r="K414" s="482"/>
      <c r="L414" s="447"/>
      <c r="M414" s="448"/>
      <c r="N414" s="448"/>
      <c r="O414" s="448"/>
      <c r="P414" s="448"/>
      <c r="Q414" s="449"/>
      <c r="R414" s="480"/>
      <c r="S414" s="481"/>
      <c r="T414" s="483"/>
      <c r="U414" s="490"/>
      <c r="V414" s="491"/>
      <c r="W414" s="492"/>
      <c r="X414" s="450"/>
      <c r="Y414" s="451"/>
      <c r="Z414" s="451"/>
      <c r="AA414" s="451"/>
      <c r="AB414" s="451"/>
      <c r="AC414" s="452"/>
      <c r="AD414" s="118"/>
      <c r="AU414" s="453"/>
      <c r="AV414" s="346"/>
    </row>
    <row r="415" spans="3:48" ht="10.9" customHeight="1">
      <c r="C415" s="351">
        <v>5</v>
      </c>
      <c r="D415" s="354" t="s">
        <v>9</v>
      </c>
      <c r="E415" s="357">
        <v>26</v>
      </c>
      <c r="F415" s="357" t="s">
        <v>10</v>
      </c>
      <c r="G415" s="351" t="s">
        <v>25</v>
      </c>
      <c r="H415" s="357"/>
      <c r="I415" s="454"/>
      <c r="J415" s="455"/>
      <c r="K415" s="456"/>
      <c r="L415" s="447">
        <f t="shared" ref="L415" si="125">IF(AND(I415="△",AU415="●"),2+ROUNDDOWN(($K$246-100)/100,0)*2,0)</f>
        <v>0</v>
      </c>
      <c r="M415" s="448"/>
      <c r="N415" s="448"/>
      <c r="O415" s="448"/>
      <c r="P415" s="448"/>
      <c r="Q415" s="449"/>
      <c r="R415" s="454"/>
      <c r="S415" s="455"/>
      <c r="T415" s="466"/>
      <c r="U415" s="484">
        <f t="shared" ref="U415" si="126">IF(R415="①",$AL$192,IF(R415="②",$AL$223,0))</f>
        <v>0</v>
      </c>
      <c r="V415" s="485"/>
      <c r="W415" s="486"/>
      <c r="X415" s="450">
        <f t="shared" ref="X415" si="127">IF(I415="○",L415,ROUNDUP(L415*U415,1))</f>
        <v>0</v>
      </c>
      <c r="Y415" s="451"/>
      <c r="Z415" s="451"/>
      <c r="AA415" s="451"/>
      <c r="AB415" s="451"/>
      <c r="AC415" s="452"/>
      <c r="AD415" s="118"/>
      <c r="AU415" s="453" t="str">
        <f t="shared" ref="AU415" si="128">IF(OR(I415="×",AU419="×"),"×","●")</f>
        <v>●</v>
      </c>
      <c r="AV415" s="346">
        <f t="shared" ref="AV415" si="129">IF(AU415="●",IF(I415="定","-",I415),"-")</f>
        <v>0</v>
      </c>
    </row>
    <row r="416" spans="3:48" ht="10.9" customHeight="1">
      <c r="C416" s="352"/>
      <c r="D416" s="355"/>
      <c r="E416" s="358"/>
      <c r="F416" s="358"/>
      <c r="G416" s="352"/>
      <c r="H416" s="358"/>
      <c r="I416" s="457"/>
      <c r="J416" s="458"/>
      <c r="K416" s="459"/>
      <c r="L416" s="447"/>
      <c r="M416" s="448"/>
      <c r="N416" s="448"/>
      <c r="O416" s="448"/>
      <c r="P416" s="448"/>
      <c r="Q416" s="449"/>
      <c r="R416" s="457"/>
      <c r="S416" s="458"/>
      <c r="T416" s="467"/>
      <c r="U416" s="487"/>
      <c r="V416" s="488"/>
      <c r="W416" s="489"/>
      <c r="X416" s="450"/>
      <c r="Y416" s="451"/>
      <c r="Z416" s="451"/>
      <c r="AA416" s="451"/>
      <c r="AB416" s="451"/>
      <c r="AC416" s="452"/>
      <c r="AD416" s="118"/>
      <c r="AU416" s="453"/>
      <c r="AV416" s="346"/>
    </row>
    <row r="417" spans="3:48" ht="10.9" customHeight="1">
      <c r="C417" s="352"/>
      <c r="D417" s="355"/>
      <c r="E417" s="358"/>
      <c r="F417" s="358"/>
      <c r="G417" s="352"/>
      <c r="H417" s="358"/>
      <c r="I417" s="457"/>
      <c r="J417" s="458"/>
      <c r="K417" s="459"/>
      <c r="L417" s="447"/>
      <c r="M417" s="448"/>
      <c r="N417" s="448"/>
      <c r="O417" s="448"/>
      <c r="P417" s="448"/>
      <c r="Q417" s="449"/>
      <c r="R417" s="457"/>
      <c r="S417" s="458"/>
      <c r="T417" s="467"/>
      <c r="U417" s="487"/>
      <c r="V417" s="488"/>
      <c r="W417" s="489"/>
      <c r="X417" s="450"/>
      <c r="Y417" s="451"/>
      <c r="Z417" s="451"/>
      <c r="AA417" s="451"/>
      <c r="AB417" s="451"/>
      <c r="AC417" s="452"/>
      <c r="AD417" s="118"/>
      <c r="AU417" s="453"/>
      <c r="AV417" s="346"/>
    </row>
    <row r="418" spans="3:48" ht="10.9" customHeight="1">
      <c r="C418" s="353"/>
      <c r="D418" s="356"/>
      <c r="E418" s="359"/>
      <c r="F418" s="359"/>
      <c r="G418" s="353"/>
      <c r="H418" s="359"/>
      <c r="I418" s="480"/>
      <c r="J418" s="481"/>
      <c r="K418" s="482"/>
      <c r="L418" s="447"/>
      <c r="M418" s="448"/>
      <c r="N418" s="448"/>
      <c r="O418" s="448"/>
      <c r="P418" s="448"/>
      <c r="Q418" s="449"/>
      <c r="R418" s="480"/>
      <c r="S418" s="481"/>
      <c r="T418" s="483"/>
      <c r="U418" s="490"/>
      <c r="V418" s="491"/>
      <c r="W418" s="492"/>
      <c r="X418" s="450"/>
      <c r="Y418" s="451"/>
      <c r="Z418" s="451"/>
      <c r="AA418" s="451"/>
      <c r="AB418" s="451"/>
      <c r="AC418" s="452"/>
      <c r="AD418" s="118"/>
      <c r="AU418" s="453"/>
      <c r="AV418" s="346"/>
    </row>
    <row r="419" spans="3:48" ht="10.9" customHeight="1">
      <c r="C419" s="351">
        <v>5</v>
      </c>
      <c r="D419" s="354" t="s">
        <v>9</v>
      </c>
      <c r="E419" s="357">
        <v>27</v>
      </c>
      <c r="F419" s="357" t="s">
        <v>10</v>
      </c>
      <c r="G419" s="351" t="s">
        <v>19</v>
      </c>
      <c r="H419" s="357"/>
      <c r="I419" s="454"/>
      <c r="J419" s="455"/>
      <c r="K419" s="456"/>
      <c r="L419" s="447">
        <f t="shared" ref="L419" si="130">IF(AND(I419="△",AU419="●"),2+ROUNDDOWN(($K$246-100)/100,0)*2,0)</f>
        <v>0</v>
      </c>
      <c r="M419" s="448"/>
      <c r="N419" s="448"/>
      <c r="O419" s="448"/>
      <c r="P419" s="448"/>
      <c r="Q419" s="449"/>
      <c r="R419" s="454"/>
      <c r="S419" s="455"/>
      <c r="T419" s="466"/>
      <c r="U419" s="484">
        <f t="shared" ref="U419" si="131">IF(R419="①",$AL$192,IF(R419="②",$AL$223,0))</f>
        <v>0</v>
      </c>
      <c r="V419" s="485"/>
      <c r="W419" s="486"/>
      <c r="X419" s="450">
        <f t="shared" ref="X419" si="132">IF(I419="○",L419,ROUNDUP(L419*U419,1))</f>
        <v>0</v>
      </c>
      <c r="Y419" s="451"/>
      <c r="Z419" s="451"/>
      <c r="AA419" s="451"/>
      <c r="AB419" s="451"/>
      <c r="AC419" s="452"/>
      <c r="AD419" s="118"/>
      <c r="AU419" s="453" t="str">
        <f t="shared" ref="AU419" si="133">IF(OR(I419="×",AU423="×"),"×","●")</f>
        <v>●</v>
      </c>
      <c r="AV419" s="346">
        <f t="shared" ref="AV419" si="134">IF(AU419="●",IF(I419="定","-",I419),"-")</f>
        <v>0</v>
      </c>
    </row>
    <row r="420" spans="3:48" ht="10.9" customHeight="1">
      <c r="C420" s="352"/>
      <c r="D420" s="355"/>
      <c r="E420" s="358"/>
      <c r="F420" s="358"/>
      <c r="G420" s="352"/>
      <c r="H420" s="358"/>
      <c r="I420" s="457"/>
      <c r="J420" s="458"/>
      <c r="K420" s="459"/>
      <c r="L420" s="447"/>
      <c r="M420" s="448"/>
      <c r="N420" s="448"/>
      <c r="O420" s="448"/>
      <c r="P420" s="448"/>
      <c r="Q420" s="449"/>
      <c r="R420" s="457"/>
      <c r="S420" s="458"/>
      <c r="T420" s="467"/>
      <c r="U420" s="487"/>
      <c r="V420" s="488"/>
      <c r="W420" s="489"/>
      <c r="X420" s="450"/>
      <c r="Y420" s="451"/>
      <c r="Z420" s="451"/>
      <c r="AA420" s="451"/>
      <c r="AB420" s="451"/>
      <c r="AC420" s="452"/>
      <c r="AD420" s="118"/>
      <c r="AU420" s="453"/>
      <c r="AV420" s="346"/>
    </row>
    <row r="421" spans="3:48" ht="10.9" customHeight="1">
      <c r="C421" s="352"/>
      <c r="D421" s="355"/>
      <c r="E421" s="358"/>
      <c r="F421" s="358"/>
      <c r="G421" s="352"/>
      <c r="H421" s="358"/>
      <c r="I421" s="457"/>
      <c r="J421" s="458"/>
      <c r="K421" s="459"/>
      <c r="L421" s="447"/>
      <c r="M421" s="448"/>
      <c r="N421" s="448"/>
      <c r="O421" s="448"/>
      <c r="P421" s="448"/>
      <c r="Q421" s="449"/>
      <c r="R421" s="457"/>
      <c r="S421" s="458"/>
      <c r="T421" s="467"/>
      <c r="U421" s="487"/>
      <c r="V421" s="488"/>
      <c r="W421" s="489"/>
      <c r="X421" s="450"/>
      <c r="Y421" s="451"/>
      <c r="Z421" s="451"/>
      <c r="AA421" s="451"/>
      <c r="AB421" s="451"/>
      <c r="AC421" s="452"/>
      <c r="AD421" s="118"/>
      <c r="AU421" s="453"/>
      <c r="AV421" s="346"/>
    </row>
    <row r="422" spans="3:48" ht="10.9" customHeight="1">
      <c r="C422" s="353"/>
      <c r="D422" s="356"/>
      <c r="E422" s="359"/>
      <c r="F422" s="359"/>
      <c r="G422" s="353"/>
      <c r="H422" s="359"/>
      <c r="I422" s="480"/>
      <c r="J422" s="481"/>
      <c r="K422" s="482"/>
      <c r="L422" s="447"/>
      <c r="M422" s="448"/>
      <c r="N422" s="448"/>
      <c r="O422" s="448"/>
      <c r="P422" s="448"/>
      <c r="Q422" s="449"/>
      <c r="R422" s="480"/>
      <c r="S422" s="481"/>
      <c r="T422" s="483"/>
      <c r="U422" s="490"/>
      <c r="V422" s="491"/>
      <c r="W422" s="492"/>
      <c r="X422" s="450"/>
      <c r="Y422" s="451"/>
      <c r="Z422" s="451"/>
      <c r="AA422" s="451"/>
      <c r="AB422" s="451"/>
      <c r="AC422" s="452"/>
      <c r="AD422" s="118"/>
      <c r="AU422" s="453"/>
      <c r="AV422" s="346"/>
    </row>
    <row r="423" spans="3:48" ht="10.9" customHeight="1">
      <c r="C423" s="351">
        <v>5</v>
      </c>
      <c r="D423" s="354" t="s">
        <v>9</v>
      </c>
      <c r="E423" s="357">
        <v>28</v>
      </c>
      <c r="F423" s="357" t="s">
        <v>10</v>
      </c>
      <c r="G423" s="351" t="s">
        <v>20</v>
      </c>
      <c r="H423" s="357"/>
      <c r="I423" s="454"/>
      <c r="J423" s="455"/>
      <c r="K423" s="456"/>
      <c r="L423" s="447">
        <f t="shared" ref="L423" si="135">IF(AND(I423="△",AU423="●"),2+ROUNDDOWN(($K$246-100)/100,0)*2,0)</f>
        <v>0</v>
      </c>
      <c r="M423" s="448"/>
      <c r="N423" s="448"/>
      <c r="O423" s="448"/>
      <c r="P423" s="448"/>
      <c r="Q423" s="449"/>
      <c r="R423" s="454"/>
      <c r="S423" s="455"/>
      <c r="T423" s="466"/>
      <c r="U423" s="484">
        <f t="shared" ref="U423" si="136">IF(R423="①",$AL$192,IF(R423="②",$AL$223,0))</f>
        <v>0</v>
      </c>
      <c r="V423" s="485"/>
      <c r="W423" s="486"/>
      <c r="X423" s="450">
        <f t="shared" ref="X423" si="137">IF(I423="○",L423,ROUNDUP(L423*U423,1))</f>
        <v>0</v>
      </c>
      <c r="Y423" s="451"/>
      <c r="Z423" s="451"/>
      <c r="AA423" s="451"/>
      <c r="AB423" s="451"/>
      <c r="AC423" s="452"/>
      <c r="AD423" s="118"/>
      <c r="AU423" s="453" t="str">
        <f t="shared" ref="AU423" si="138">IF(OR(I423="×",AU427="×"),"×","●")</f>
        <v>●</v>
      </c>
      <c r="AV423" s="346">
        <f t="shared" ref="AV423" si="139">IF(AU423="●",IF(I423="定","-",I423),"-")</f>
        <v>0</v>
      </c>
    </row>
    <row r="424" spans="3:48" ht="10.9" customHeight="1">
      <c r="C424" s="352"/>
      <c r="D424" s="355"/>
      <c r="E424" s="358"/>
      <c r="F424" s="358"/>
      <c r="G424" s="352"/>
      <c r="H424" s="358"/>
      <c r="I424" s="457"/>
      <c r="J424" s="458"/>
      <c r="K424" s="459"/>
      <c r="L424" s="447"/>
      <c r="M424" s="448"/>
      <c r="N424" s="448"/>
      <c r="O424" s="448"/>
      <c r="P424" s="448"/>
      <c r="Q424" s="449"/>
      <c r="R424" s="457"/>
      <c r="S424" s="458"/>
      <c r="T424" s="467"/>
      <c r="U424" s="487"/>
      <c r="V424" s="488"/>
      <c r="W424" s="489"/>
      <c r="X424" s="450"/>
      <c r="Y424" s="451"/>
      <c r="Z424" s="451"/>
      <c r="AA424" s="451"/>
      <c r="AB424" s="451"/>
      <c r="AC424" s="452"/>
      <c r="AD424" s="118"/>
      <c r="AU424" s="453"/>
      <c r="AV424" s="346"/>
    </row>
    <row r="425" spans="3:48" ht="10.9" customHeight="1">
      <c r="C425" s="352"/>
      <c r="D425" s="355"/>
      <c r="E425" s="358"/>
      <c r="F425" s="358"/>
      <c r="G425" s="352"/>
      <c r="H425" s="358"/>
      <c r="I425" s="457"/>
      <c r="J425" s="458"/>
      <c r="K425" s="459"/>
      <c r="L425" s="447"/>
      <c r="M425" s="448"/>
      <c r="N425" s="448"/>
      <c r="O425" s="448"/>
      <c r="P425" s="448"/>
      <c r="Q425" s="449"/>
      <c r="R425" s="457"/>
      <c r="S425" s="458"/>
      <c r="T425" s="467"/>
      <c r="U425" s="487"/>
      <c r="V425" s="488"/>
      <c r="W425" s="489"/>
      <c r="X425" s="450"/>
      <c r="Y425" s="451"/>
      <c r="Z425" s="451"/>
      <c r="AA425" s="451"/>
      <c r="AB425" s="451"/>
      <c r="AC425" s="452"/>
      <c r="AD425" s="118"/>
      <c r="AU425" s="453"/>
      <c r="AV425" s="346"/>
    </row>
    <row r="426" spans="3:48" ht="10.9" customHeight="1">
      <c r="C426" s="353"/>
      <c r="D426" s="356"/>
      <c r="E426" s="359"/>
      <c r="F426" s="359"/>
      <c r="G426" s="353"/>
      <c r="H426" s="359"/>
      <c r="I426" s="480"/>
      <c r="J426" s="481"/>
      <c r="K426" s="482"/>
      <c r="L426" s="447"/>
      <c r="M426" s="448"/>
      <c r="N426" s="448"/>
      <c r="O426" s="448"/>
      <c r="P426" s="448"/>
      <c r="Q426" s="449"/>
      <c r="R426" s="480"/>
      <c r="S426" s="481"/>
      <c r="T426" s="483"/>
      <c r="U426" s="490"/>
      <c r="V426" s="491"/>
      <c r="W426" s="492"/>
      <c r="X426" s="450"/>
      <c r="Y426" s="451"/>
      <c r="Z426" s="451"/>
      <c r="AA426" s="451"/>
      <c r="AB426" s="451"/>
      <c r="AC426" s="452"/>
      <c r="AD426" s="118"/>
      <c r="AU426" s="453"/>
      <c r="AV426" s="346"/>
    </row>
    <row r="427" spans="3:48" ht="10.9" customHeight="1">
      <c r="C427" s="478">
        <v>5</v>
      </c>
      <c r="D427" s="479" t="s">
        <v>9</v>
      </c>
      <c r="E427" s="439">
        <v>29</v>
      </c>
      <c r="F427" s="439" t="s">
        <v>10</v>
      </c>
      <c r="G427" s="478" t="s">
        <v>21</v>
      </c>
      <c r="H427" s="439"/>
      <c r="I427" s="454"/>
      <c r="J427" s="455"/>
      <c r="K427" s="456"/>
      <c r="L427" s="447">
        <f>IF(OR(I427="○",I427="△"),IF(AU427="●",2+ROUNDDOWN(($K$246-100)/100,0)*2,0),0)</f>
        <v>0</v>
      </c>
      <c r="M427" s="448"/>
      <c r="N427" s="448"/>
      <c r="O427" s="448"/>
      <c r="P427" s="448"/>
      <c r="Q427" s="449"/>
      <c r="R427" s="454"/>
      <c r="S427" s="455"/>
      <c r="T427" s="466"/>
      <c r="U427" s="484">
        <f t="shared" ref="U427" si="140">IF(R427="①",$AL$192,IF(R427="②",$AL$223,0))</f>
        <v>0</v>
      </c>
      <c r="V427" s="485"/>
      <c r="W427" s="486"/>
      <c r="X427" s="450">
        <f t="shared" ref="X427" si="141">IF(I427="○",L427,ROUNDUP(L427*U427,1))</f>
        <v>0</v>
      </c>
      <c r="Y427" s="451"/>
      <c r="Z427" s="451"/>
      <c r="AA427" s="451"/>
      <c r="AB427" s="451"/>
      <c r="AC427" s="452"/>
      <c r="AD427" s="118"/>
      <c r="AU427" s="453" t="str">
        <f>IF(OR(I427="×",AU431="×"),"×","●")</f>
        <v>●</v>
      </c>
      <c r="AV427" s="346">
        <f t="shared" ref="AV427" si="142">IF(AU427="●",IF(I427="定","-",I427),"-")</f>
        <v>0</v>
      </c>
    </row>
    <row r="428" spans="3:48" ht="10.9" customHeight="1">
      <c r="C428" s="434"/>
      <c r="D428" s="437"/>
      <c r="E428" s="440"/>
      <c r="F428" s="440"/>
      <c r="G428" s="434"/>
      <c r="H428" s="440"/>
      <c r="I428" s="457"/>
      <c r="J428" s="458"/>
      <c r="K428" s="459"/>
      <c r="L428" s="447"/>
      <c r="M428" s="448"/>
      <c r="N428" s="448"/>
      <c r="O428" s="448"/>
      <c r="P428" s="448"/>
      <c r="Q428" s="449"/>
      <c r="R428" s="457"/>
      <c r="S428" s="458"/>
      <c r="T428" s="467"/>
      <c r="U428" s="487"/>
      <c r="V428" s="488"/>
      <c r="W428" s="489"/>
      <c r="X428" s="450"/>
      <c r="Y428" s="451"/>
      <c r="Z428" s="451"/>
      <c r="AA428" s="451"/>
      <c r="AB428" s="451"/>
      <c r="AC428" s="452"/>
      <c r="AD428" s="118"/>
      <c r="AU428" s="453"/>
      <c r="AV428" s="346"/>
    </row>
    <row r="429" spans="3:48" ht="10.9" customHeight="1">
      <c r="C429" s="434"/>
      <c r="D429" s="437"/>
      <c r="E429" s="440"/>
      <c r="F429" s="440"/>
      <c r="G429" s="434"/>
      <c r="H429" s="440"/>
      <c r="I429" s="457"/>
      <c r="J429" s="458"/>
      <c r="K429" s="459"/>
      <c r="L429" s="447"/>
      <c r="M429" s="448"/>
      <c r="N429" s="448"/>
      <c r="O429" s="448"/>
      <c r="P429" s="448"/>
      <c r="Q429" s="449"/>
      <c r="R429" s="457"/>
      <c r="S429" s="458"/>
      <c r="T429" s="467"/>
      <c r="U429" s="487"/>
      <c r="V429" s="488"/>
      <c r="W429" s="489"/>
      <c r="X429" s="450"/>
      <c r="Y429" s="451"/>
      <c r="Z429" s="451"/>
      <c r="AA429" s="451"/>
      <c r="AB429" s="451"/>
      <c r="AC429" s="452"/>
      <c r="AD429" s="118"/>
      <c r="AU429" s="453"/>
      <c r="AV429" s="346"/>
    </row>
    <row r="430" spans="3:48" ht="10.9" customHeight="1">
      <c r="C430" s="444"/>
      <c r="D430" s="445"/>
      <c r="E430" s="446"/>
      <c r="F430" s="446"/>
      <c r="G430" s="444"/>
      <c r="H430" s="446"/>
      <c r="I430" s="480"/>
      <c r="J430" s="481"/>
      <c r="K430" s="482"/>
      <c r="L430" s="447"/>
      <c r="M430" s="448"/>
      <c r="N430" s="448"/>
      <c r="O430" s="448"/>
      <c r="P430" s="448"/>
      <c r="Q430" s="449"/>
      <c r="R430" s="480"/>
      <c r="S430" s="481"/>
      <c r="T430" s="483"/>
      <c r="U430" s="490"/>
      <c r="V430" s="491"/>
      <c r="W430" s="492"/>
      <c r="X430" s="450"/>
      <c r="Y430" s="451"/>
      <c r="Z430" s="451"/>
      <c r="AA430" s="451"/>
      <c r="AB430" s="451"/>
      <c r="AC430" s="452"/>
      <c r="AD430" s="118"/>
      <c r="AU430" s="453"/>
      <c r="AV430" s="346"/>
    </row>
    <row r="431" spans="3:48" ht="10.9" customHeight="1">
      <c r="C431" s="478">
        <v>5</v>
      </c>
      <c r="D431" s="479" t="s">
        <v>9</v>
      </c>
      <c r="E431" s="439">
        <v>30</v>
      </c>
      <c r="F431" s="439" t="s">
        <v>10</v>
      </c>
      <c r="G431" s="478" t="s">
        <v>22</v>
      </c>
      <c r="H431" s="439"/>
      <c r="I431" s="454"/>
      <c r="J431" s="455"/>
      <c r="K431" s="456"/>
      <c r="L431" s="447">
        <f>IF(OR(I431="○",I431="△"),IF(AU431="●",2+ROUNDDOWN(($K$246-100)/100,0)*2,0),0)</f>
        <v>0</v>
      </c>
      <c r="M431" s="448"/>
      <c r="N431" s="448"/>
      <c r="O431" s="448"/>
      <c r="P431" s="448"/>
      <c r="Q431" s="449"/>
      <c r="R431" s="454"/>
      <c r="S431" s="455"/>
      <c r="T431" s="466"/>
      <c r="U431" s="484">
        <f t="shared" ref="U431" si="143">IF(R431="①",$AL$192,IF(R431="②",$AL$223,0))</f>
        <v>0</v>
      </c>
      <c r="V431" s="485"/>
      <c r="W431" s="486"/>
      <c r="X431" s="450">
        <f t="shared" ref="X431" si="144">IF(I431="○",L431,ROUNDUP(L431*U431,1))</f>
        <v>0</v>
      </c>
      <c r="Y431" s="451"/>
      <c r="Z431" s="451"/>
      <c r="AA431" s="451"/>
      <c r="AB431" s="451"/>
      <c r="AC431" s="452"/>
      <c r="AD431" s="118"/>
      <c r="AU431" s="453" t="str">
        <f>IF(OR(I431="×",AU435="×"),"×","●")</f>
        <v>●</v>
      </c>
      <c r="AV431" s="346">
        <f t="shared" ref="AV431" si="145">IF(AU431="●",IF(I431="定","-",I431),"-")</f>
        <v>0</v>
      </c>
    </row>
    <row r="432" spans="3:48" ht="10.9" customHeight="1">
      <c r="C432" s="434"/>
      <c r="D432" s="437"/>
      <c r="E432" s="440"/>
      <c r="F432" s="440"/>
      <c r="G432" s="434"/>
      <c r="H432" s="440"/>
      <c r="I432" s="457"/>
      <c r="J432" s="458"/>
      <c r="K432" s="459"/>
      <c r="L432" s="447"/>
      <c r="M432" s="448"/>
      <c r="N432" s="448"/>
      <c r="O432" s="448"/>
      <c r="P432" s="448"/>
      <c r="Q432" s="449"/>
      <c r="R432" s="457"/>
      <c r="S432" s="458"/>
      <c r="T432" s="467"/>
      <c r="U432" s="487"/>
      <c r="V432" s="488"/>
      <c r="W432" s="489"/>
      <c r="X432" s="450"/>
      <c r="Y432" s="451"/>
      <c r="Z432" s="451"/>
      <c r="AA432" s="451"/>
      <c r="AB432" s="451"/>
      <c r="AC432" s="452"/>
      <c r="AD432" s="118"/>
      <c r="AU432" s="453"/>
      <c r="AV432" s="346"/>
    </row>
    <row r="433" spans="3:48" ht="10.9" customHeight="1">
      <c r="C433" s="434"/>
      <c r="D433" s="437"/>
      <c r="E433" s="440"/>
      <c r="F433" s="440"/>
      <c r="G433" s="434"/>
      <c r="H433" s="440"/>
      <c r="I433" s="457"/>
      <c r="J433" s="458"/>
      <c r="K433" s="459"/>
      <c r="L433" s="447"/>
      <c r="M433" s="448"/>
      <c r="N433" s="448"/>
      <c r="O433" s="448"/>
      <c r="P433" s="448"/>
      <c r="Q433" s="449"/>
      <c r="R433" s="457"/>
      <c r="S433" s="458"/>
      <c r="T433" s="467"/>
      <c r="U433" s="487"/>
      <c r="V433" s="488"/>
      <c r="W433" s="489"/>
      <c r="X433" s="450"/>
      <c r="Y433" s="451"/>
      <c r="Z433" s="451"/>
      <c r="AA433" s="451"/>
      <c r="AB433" s="451"/>
      <c r="AC433" s="452"/>
      <c r="AD433" s="118"/>
      <c r="AU433" s="453"/>
      <c r="AV433" s="346"/>
    </row>
    <row r="434" spans="3:48" ht="10.9" customHeight="1">
      <c r="C434" s="444"/>
      <c r="D434" s="445"/>
      <c r="E434" s="446"/>
      <c r="F434" s="446"/>
      <c r="G434" s="444"/>
      <c r="H434" s="446"/>
      <c r="I434" s="480"/>
      <c r="J434" s="481"/>
      <c r="K434" s="482"/>
      <c r="L434" s="447"/>
      <c r="M434" s="448"/>
      <c r="N434" s="448"/>
      <c r="O434" s="448"/>
      <c r="P434" s="448"/>
      <c r="Q434" s="449"/>
      <c r="R434" s="480"/>
      <c r="S434" s="481"/>
      <c r="T434" s="483"/>
      <c r="U434" s="490"/>
      <c r="V434" s="491"/>
      <c r="W434" s="492"/>
      <c r="X434" s="450"/>
      <c r="Y434" s="451"/>
      <c r="Z434" s="451"/>
      <c r="AA434" s="451"/>
      <c r="AB434" s="451"/>
      <c r="AC434" s="452"/>
      <c r="AD434" s="118"/>
      <c r="AU434" s="453"/>
      <c r="AV434" s="346"/>
    </row>
    <row r="435" spans="3:48" ht="10.9" customHeight="1">
      <c r="C435" s="351">
        <v>5</v>
      </c>
      <c r="D435" s="354" t="s">
        <v>9</v>
      </c>
      <c r="E435" s="357">
        <v>31</v>
      </c>
      <c r="F435" s="357" t="s">
        <v>10</v>
      </c>
      <c r="G435" s="351" t="s">
        <v>23</v>
      </c>
      <c r="H435" s="357"/>
      <c r="I435" s="454"/>
      <c r="J435" s="455"/>
      <c r="K435" s="456"/>
      <c r="L435" s="447">
        <f t="shared" ref="L435" si="146">IF(AND(I435="△",AU435="●"),2+ROUNDDOWN(($K$246-100)/100,0)*2,0)</f>
        <v>0</v>
      </c>
      <c r="M435" s="448"/>
      <c r="N435" s="448"/>
      <c r="O435" s="448"/>
      <c r="P435" s="448"/>
      <c r="Q435" s="449"/>
      <c r="R435" s="454"/>
      <c r="S435" s="455"/>
      <c r="T435" s="466"/>
      <c r="U435" s="469">
        <f t="shared" ref="U435" si="147">IF(R435="①",$AL$192,IF(R435="②",$AL$223,0))</f>
        <v>0</v>
      </c>
      <c r="V435" s="470"/>
      <c r="W435" s="471"/>
      <c r="X435" s="450">
        <f t="shared" ref="X435" si="148">IF(I435="○",L435,ROUNDUP(L435*U435,1))</f>
        <v>0</v>
      </c>
      <c r="Y435" s="451"/>
      <c r="Z435" s="451"/>
      <c r="AA435" s="451"/>
      <c r="AB435" s="451"/>
      <c r="AC435" s="452"/>
      <c r="AD435" s="118"/>
      <c r="AU435" s="453" t="str">
        <f>IF(I435="×","×","●")</f>
        <v>●</v>
      </c>
      <c r="AV435" s="346">
        <f t="shared" ref="AV435" si="149">IF(AU435="●",IF(I435="定","-",I435),"-")</f>
        <v>0</v>
      </c>
    </row>
    <row r="436" spans="3:48" ht="10.9" customHeight="1">
      <c r="C436" s="352"/>
      <c r="D436" s="355"/>
      <c r="E436" s="358"/>
      <c r="F436" s="358"/>
      <c r="G436" s="352"/>
      <c r="H436" s="358"/>
      <c r="I436" s="457"/>
      <c r="J436" s="458"/>
      <c r="K436" s="459"/>
      <c r="L436" s="447"/>
      <c r="M436" s="448"/>
      <c r="N436" s="448"/>
      <c r="O436" s="448"/>
      <c r="P436" s="448"/>
      <c r="Q436" s="449"/>
      <c r="R436" s="457"/>
      <c r="S436" s="458"/>
      <c r="T436" s="467"/>
      <c r="U436" s="470"/>
      <c r="V436" s="470"/>
      <c r="W436" s="471"/>
      <c r="X436" s="450"/>
      <c r="Y436" s="451"/>
      <c r="Z436" s="451"/>
      <c r="AA436" s="451"/>
      <c r="AB436" s="451"/>
      <c r="AC436" s="452"/>
      <c r="AD436" s="118"/>
      <c r="AU436" s="453"/>
      <c r="AV436" s="346"/>
    </row>
    <row r="437" spans="3:48" ht="10.9" customHeight="1">
      <c r="C437" s="352"/>
      <c r="D437" s="355"/>
      <c r="E437" s="358"/>
      <c r="F437" s="358"/>
      <c r="G437" s="352"/>
      <c r="H437" s="358"/>
      <c r="I437" s="457"/>
      <c r="J437" s="458"/>
      <c r="K437" s="459"/>
      <c r="L437" s="447"/>
      <c r="M437" s="448"/>
      <c r="N437" s="448"/>
      <c r="O437" s="448"/>
      <c r="P437" s="448"/>
      <c r="Q437" s="449"/>
      <c r="R437" s="457"/>
      <c r="S437" s="458"/>
      <c r="T437" s="467"/>
      <c r="U437" s="470"/>
      <c r="V437" s="470"/>
      <c r="W437" s="471"/>
      <c r="X437" s="450"/>
      <c r="Y437" s="451"/>
      <c r="Z437" s="451"/>
      <c r="AA437" s="451"/>
      <c r="AB437" s="451"/>
      <c r="AC437" s="452"/>
      <c r="AD437" s="118"/>
      <c r="AU437" s="453"/>
      <c r="AV437" s="346"/>
    </row>
    <row r="438" spans="3:48" ht="10.9" customHeight="1" thickBot="1">
      <c r="C438" s="397"/>
      <c r="D438" s="399"/>
      <c r="E438" s="401"/>
      <c r="F438" s="401"/>
      <c r="G438" s="397"/>
      <c r="H438" s="401"/>
      <c r="I438" s="460"/>
      <c r="J438" s="461"/>
      <c r="K438" s="462"/>
      <c r="L438" s="463"/>
      <c r="M438" s="464"/>
      <c r="N438" s="464"/>
      <c r="O438" s="464"/>
      <c r="P438" s="464"/>
      <c r="Q438" s="465"/>
      <c r="R438" s="460"/>
      <c r="S438" s="461"/>
      <c r="T438" s="468"/>
      <c r="U438" s="472"/>
      <c r="V438" s="472"/>
      <c r="W438" s="473"/>
      <c r="X438" s="474"/>
      <c r="Y438" s="475"/>
      <c r="Z438" s="475"/>
      <c r="AA438" s="475"/>
      <c r="AB438" s="475"/>
      <c r="AC438" s="476"/>
      <c r="AD438" s="118"/>
      <c r="AU438" s="477"/>
      <c r="AV438" s="347"/>
    </row>
    <row r="439" spans="3:48" ht="10.9" customHeight="1" thickTop="1">
      <c r="C439" s="442">
        <v>6</v>
      </c>
      <c r="D439" s="443" t="s">
        <v>9</v>
      </c>
      <c r="E439" s="358">
        <v>1</v>
      </c>
      <c r="F439" s="358" t="s">
        <v>10</v>
      </c>
      <c r="G439" s="442" t="s">
        <v>24</v>
      </c>
      <c r="H439" s="358"/>
      <c r="I439" s="406"/>
      <c r="J439" s="407"/>
      <c r="K439" s="408"/>
      <c r="L439" s="430">
        <f t="shared" ref="L439" si="150">IF(AND(I439="△",AU439="●"),2+ROUNDDOWN(($K$246-100)/100,0)*2,0)</f>
        <v>0</v>
      </c>
      <c r="M439" s="431"/>
      <c r="N439" s="431"/>
      <c r="O439" s="431"/>
      <c r="P439" s="431"/>
      <c r="Q439" s="432"/>
      <c r="R439" s="369"/>
      <c r="S439" s="370"/>
      <c r="T439" s="379"/>
      <c r="U439" s="384">
        <f>IF(R439="①",$AL$195,IF(R439="②",$AL$226,0))</f>
        <v>0</v>
      </c>
      <c r="V439" s="385"/>
      <c r="W439" s="386"/>
      <c r="X439" s="390">
        <f t="shared" ref="X439" si="151">IF(I439="○",L439,ROUNDUP(L439*U439,1))</f>
        <v>0</v>
      </c>
      <c r="Y439" s="391"/>
      <c r="Z439" s="391"/>
      <c r="AA439" s="391"/>
      <c r="AB439" s="391"/>
      <c r="AC439" s="392"/>
      <c r="AD439" s="98"/>
      <c r="AU439" s="346" t="str">
        <f t="shared" ref="AU439" si="152">IF(OR(I439="×",AU443="×"),"×","●")</f>
        <v>●</v>
      </c>
      <c r="AV439" s="346">
        <f t="shared" ref="AV439" si="153">IF(AU439="●",IF(I439="定","-",I439),"-")</f>
        <v>0</v>
      </c>
    </row>
    <row r="440" spans="3:48" ht="10.9" customHeight="1">
      <c r="C440" s="442"/>
      <c r="D440" s="443"/>
      <c r="E440" s="358"/>
      <c r="F440" s="358"/>
      <c r="G440" s="442"/>
      <c r="H440" s="358"/>
      <c r="I440" s="369"/>
      <c r="J440" s="370"/>
      <c r="K440" s="371"/>
      <c r="L440" s="375"/>
      <c r="M440" s="376"/>
      <c r="N440" s="376"/>
      <c r="O440" s="376"/>
      <c r="P440" s="376"/>
      <c r="Q440" s="377"/>
      <c r="R440" s="369"/>
      <c r="S440" s="370"/>
      <c r="T440" s="379"/>
      <c r="U440" s="384"/>
      <c r="V440" s="385"/>
      <c r="W440" s="386"/>
      <c r="X440" s="348"/>
      <c r="Y440" s="349"/>
      <c r="Z440" s="349"/>
      <c r="AA440" s="349"/>
      <c r="AB440" s="349"/>
      <c r="AC440" s="350"/>
      <c r="AD440" s="98"/>
      <c r="AU440" s="346"/>
      <c r="AV440" s="346"/>
    </row>
    <row r="441" spans="3:48" ht="10.9" customHeight="1">
      <c r="C441" s="442"/>
      <c r="D441" s="443"/>
      <c r="E441" s="358"/>
      <c r="F441" s="358"/>
      <c r="G441" s="442"/>
      <c r="H441" s="358"/>
      <c r="I441" s="369"/>
      <c r="J441" s="370"/>
      <c r="K441" s="371"/>
      <c r="L441" s="375"/>
      <c r="M441" s="376"/>
      <c r="N441" s="376"/>
      <c r="O441" s="376"/>
      <c r="P441" s="376"/>
      <c r="Q441" s="377"/>
      <c r="R441" s="369"/>
      <c r="S441" s="370"/>
      <c r="T441" s="379"/>
      <c r="U441" s="384"/>
      <c r="V441" s="385"/>
      <c r="W441" s="386"/>
      <c r="X441" s="348"/>
      <c r="Y441" s="349"/>
      <c r="Z441" s="349"/>
      <c r="AA441" s="349"/>
      <c r="AB441" s="349"/>
      <c r="AC441" s="350"/>
      <c r="AD441" s="98"/>
      <c r="AU441" s="346"/>
      <c r="AV441" s="346"/>
    </row>
    <row r="442" spans="3:48" ht="10.9" customHeight="1">
      <c r="C442" s="353"/>
      <c r="D442" s="356"/>
      <c r="E442" s="359"/>
      <c r="F442" s="359"/>
      <c r="G442" s="353"/>
      <c r="H442" s="359"/>
      <c r="I442" s="372"/>
      <c r="J442" s="373"/>
      <c r="K442" s="374"/>
      <c r="L442" s="375"/>
      <c r="M442" s="376"/>
      <c r="N442" s="376"/>
      <c r="O442" s="376"/>
      <c r="P442" s="376"/>
      <c r="Q442" s="377"/>
      <c r="R442" s="372"/>
      <c r="S442" s="373"/>
      <c r="T442" s="380"/>
      <c r="U442" s="387"/>
      <c r="V442" s="388"/>
      <c r="W442" s="389"/>
      <c r="X442" s="348"/>
      <c r="Y442" s="349"/>
      <c r="Z442" s="349"/>
      <c r="AA442" s="349"/>
      <c r="AB442" s="349"/>
      <c r="AC442" s="350"/>
      <c r="AD442" s="98"/>
      <c r="AU442" s="346"/>
      <c r="AV442" s="346"/>
    </row>
    <row r="443" spans="3:48" ht="10.9" customHeight="1">
      <c r="C443" s="351">
        <v>6</v>
      </c>
      <c r="D443" s="354" t="s">
        <v>9</v>
      </c>
      <c r="E443" s="357">
        <v>2</v>
      </c>
      <c r="F443" s="357" t="s">
        <v>10</v>
      </c>
      <c r="G443" s="351" t="s">
        <v>25</v>
      </c>
      <c r="H443" s="357"/>
      <c r="I443" s="366"/>
      <c r="J443" s="367"/>
      <c r="K443" s="368"/>
      <c r="L443" s="375">
        <f t="shared" ref="L443" si="154">IF(AND(I443="△",AU443="●"),2+ROUNDDOWN(($K$246-100)/100,0)*2,0)</f>
        <v>0</v>
      </c>
      <c r="M443" s="376"/>
      <c r="N443" s="376"/>
      <c r="O443" s="376"/>
      <c r="P443" s="376"/>
      <c r="Q443" s="377"/>
      <c r="R443" s="366"/>
      <c r="S443" s="367"/>
      <c r="T443" s="378"/>
      <c r="U443" s="381">
        <f t="shared" ref="U443" si="155">IF(R443="①",$AL$195,IF(R443="②",$AL$226,0))</f>
        <v>0</v>
      </c>
      <c r="V443" s="382"/>
      <c r="W443" s="383"/>
      <c r="X443" s="348">
        <f t="shared" ref="X443" si="156">IF(I443="○",L443,ROUNDUP(L443*U443,1))</f>
        <v>0</v>
      </c>
      <c r="Y443" s="349"/>
      <c r="Z443" s="349"/>
      <c r="AA443" s="349"/>
      <c r="AB443" s="349"/>
      <c r="AC443" s="350"/>
      <c r="AD443" s="98"/>
      <c r="AU443" s="346" t="str">
        <f t="shared" ref="AU443" si="157">IF(OR(I443="×",AU447="×"),"×","●")</f>
        <v>●</v>
      </c>
      <c r="AV443" s="346">
        <f t="shared" ref="AV443" si="158">IF(AU443="●",IF(I443="定","-",I443),"-")</f>
        <v>0</v>
      </c>
    </row>
    <row r="444" spans="3:48" ht="10.9" customHeight="1">
      <c r="C444" s="442"/>
      <c r="D444" s="443"/>
      <c r="E444" s="358"/>
      <c r="F444" s="358"/>
      <c r="G444" s="442"/>
      <c r="H444" s="358"/>
      <c r="I444" s="369"/>
      <c r="J444" s="370"/>
      <c r="K444" s="371"/>
      <c r="L444" s="375"/>
      <c r="M444" s="376"/>
      <c r="N444" s="376"/>
      <c r="O444" s="376"/>
      <c r="P444" s="376"/>
      <c r="Q444" s="377"/>
      <c r="R444" s="369"/>
      <c r="S444" s="370"/>
      <c r="T444" s="379"/>
      <c r="U444" s="384"/>
      <c r="V444" s="385"/>
      <c r="W444" s="386"/>
      <c r="X444" s="348"/>
      <c r="Y444" s="349"/>
      <c r="Z444" s="349"/>
      <c r="AA444" s="349"/>
      <c r="AB444" s="349"/>
      <c r="AC444" s="350"/>
      <c r="AD444" s="98"/>
      <c r="AU444" s="346"/>
      <c r="AV444" s="346"/>
    </row>
    <row r="445" spans="3:48" ht="10.9" customHeight="1">
      <c r="C445" s="442"/>
      <c r="D445" s="443"/>
      <c r="E445" s="358"/>
      <c r="F445" s="358"/>
      <c r="G445" s="442"/>
      <c r="H445" s="358"/>
      <c r="I445" s="369"/>
      <c r="J445" s="370"/>
      <c r="K445" s="371"/>
      <c r="L445" s="375"/>
      <c r="M445" s="376"/>
      <c r="N445" s="376"/>
      <c r="O445" s="376"/>
      <c r="P445" s="376"/>
      <c r="Q445" s="377"/>
      <c r="R445" s="369"/>
      <c r="S445" s="370"/>
      <c r="T445" s="379"/>
      <c r="U445" s="384"/>
      <c r="V445" s="385"/>
      <c r="W445" s="386"/>
      <c r="X445" s="348"/>
      <c r="Y445" s="349"/>
      <c r="Z445" s="349"/>
      <c r="AA445" s="349"/>
      <c r="AB445" s="349"/>
      <c r="AC445" s="350"/>
      <c r="AD445" s="98"/>
      <c r="AU445" s="346"/>
      <c r="AV445" s="346"/>
    </row>
    <row r="446" spans="3:48" ht="10.9" customHeight="1">
      <c r="C446" s="353"/>
      <c r="D446" s="356"/>
      <c r="E446" s="359"/>
      <c r="F446" s="359"/>
      <c r="G446" s="353"/>
      <c r="H446" s="359"/>
      <c r="I446" s="372"/>
      <c r="J446" s="373"/>
      <c r="K446" s="374"/>
      <c r="L446" s="375"/>
      <c r="M446" s="376"/>
      <c r="N446" s="376"/>
      <c r="O446" s="376"/>
      <c r="P446" s="376"/>
      <c r="Q446" s="377"/>
      <c r="R446" s="372"/>
      <c r="S446" s="373"/>
      <c r="T446" s="380"/>
      <c r="U446" s="387"/>
      <c r="V446" s="388"/>
      <c r="W446" s="389"/>
      <c r="X446" s="348"/>
      <c r="Y446" s="349"/>
      <c r="Z446" s="349"/>
      <c r="AA446" s="349"/>
      <c r="AB446" s="349"/>
      <c r="AC446" s="350"/>
      <c r="AD446" s="98"/>
      <c r="AU446" s="346"/>
      <c r="AV446" s="346"/>
    </row>
    <row r="447" spans="3:48" ht="10.9" customHeight="1">
      <c r="C447" s="351">
        <v>6</v>
      </c>
      <c r="D447" s="354" t="s">
        <v>9</v>
      </c>
      <c r="E447" s="357">
        <v>3</v>
      </c>
      <c r="F447" s="357" t="s">
        <v>10</v>
      </c>
      <c r="G447" s="351" t="s">
        <v>19</v>
      </c>
      <c r="H447" s="357"/>
      <c r="I447" s="366"/>
      <c r="J447" s="367"/>
      <c r="K447" s="368"/>
      <c r="L447" s="375">
        <f t="shared" ref="L447" si="159">IF(AND(I447="△",AU447="●"),2+ROUNDDOWN(($K$246-100)/100,0)*2,0)</f>
        <v>0</v>
      </c>
      <c r="M447" s="376"/>
      <c r="N447" s="376"/>
      <c r="O447" s="376"/>
      <c r="P447" s="376"/>
      <c r="Q447" s="377"/>
      <c r="R447" s="366"/>
      <c r="S447" s="367"/>
      <c r="T447" s="378"/>
      <c r="U447" s="381">
        <f t="shared" ref="U447" si="160">IF(R447="①",$AL$195,IF(R447="②",$AL$226,0))</f>
        <v>0</v>
      </c>
      <c r="V447" s="382"/>
      <c r="W447" s="383"/>
      <c r="X447" s="348">
        <f t="shared" ref="X447" si="161">IF(I447="○",L447,ROUNDUP(L447*U447,1))</f>
        <v>0</v>
      </c>
      <c r="Y447" s="349"/>
      <c r="Z447" s="349"/>
      <c r="AA447" s="349"/>
      <c r="AB447" s="349"/>
      <c r="AC447" s="350"/>
      <c r="AD447" s="98"/>
      <c r="AU447" s="346" t="str">
        <f t="shared" ref="AU447" si="162">IF(OR(I447="×",AU451="×"),"×","●")</f>
        <v>●</v>
      </c>
      <c r="AV447" s="346">
        <f t="shared" ref="AV447" si="163">IF(AU447="●",IF(I447="定","-",I447),"-")</f>
        <v>0</v>
      </c>
    </row>
    <row r="448" spans="3:48" ht="10.9" customHeight="1">
      <c r="C448" s="442"/>
      <c r="D448" s="443"/>
      <c r="E448" s="358"/>
      <c r="F448" s="358"/>
      <c r="G448" s="442"/>
      <c r="H448" s="358"/>
      <c r="I448" s="369"/>
      <c r="J448" s="370"/>
      <c r="K448" s="371"/>
      <c r="L448" s="375"/>
      <c r="M448" s="376"/>
      <c r="N448" s="376"/>
      <c r="O448" s="376"/>
      <c r="P448" s="376"/>
      <c r="Q448" s="377"/>
      <c r="R448" s="369"/>
      <c r="S448" s="370"/>
      <c r="T448" s="379"/>
      <c r="U448" s="384"/>
      <c r="V448" s="385"/>
      <c r="W448" s="386"/>
      <c r="X448" s="348"/>
      <c r="Y448" s="349"/>
      <c r="Z448" s="349"/>
      <c r="AA448" s="349"/>
      <c r="AB448" s="349"/>
      <c r="AC448" s="350"/>
      <c r="AD448" s="98"/>
      <c r="AU448" s="346"/>
      <c r="AV448" s="346"/>
    </row>
    <row r="449" spans="3:48" ht="10.9" customHeight="1">
      <c r="C449" s="442"/>
      <c r="D449" s="443"/>
      <c r="E449" s="358"/>
      <c r="F449" s="358"/>
      <c r="G449" s="442"/>
      <c r="H449" s="358"/>
      <c r="I449" s="369"/>
      <c r="J449" s="370"/>
      <c r="K449" s="371"/>
      <c r="L449" s="375"/>
      <c r="M449" s="376"/>
      <c r="N449" s="376"/>
      <c r="O449" s="376"/>
      <c r="P449" s="376"/>
      <c r="Q449" s="377"/>
      <c r="R449" s="369"/>
      <c r="S449" s="370"/>
      <c r="T449" s="379"/>
      <c r="U449" s="384"/>
      <c r="V449" s="385"/>
      <c r="W449" s="386"/>
      <c r="X449" s="348"/>
      <c r="Y449" s="349"/>
      <c r="Z449" s="349"/>
      <c r="AA449" s="349"/>
      <c r="AB449" s="349"/>
      <c r="AC449" s="350"/>
      <c r="AD449" s="98"/>
      <c r="AU449" s="346"/>
      <c r="AV449" s="346"/>
    </row>
    <row r="450" spans="3:48" ht="10.9" customHeight="1">
      <c r="C450" s="353"/>
      <c r="D450" s="356"/>
      <c r="E450" s="359"/>
      <c r="F450" s="359"/>
      <c r="G450" s="353"/>
      <c r="H450" s="359"/>
      <c r="I450" s="372"/>
      <c r="J450" s="373"/>
      <c r="K450" s="374"/>
      <c r="L450" s="375"/>
      <c r="M450" s="376"/>
      <c r="N450" s="376"/>
      <c r="O450" s="376"/>
      <c r="P450" s="376"/>
      <c r="Q450" s="377"/>
      <c r="R450" s="372"/>
      <c r="S450" s="373"/>
      <c r="T450" s="380"/>
      <c r="U450" s="387"/>
      <c r="V450" s="388"/>
      <c r="W450" s="389"/>
      <c r="X450" s="348"/>
      <c r="Y450" s="349"/>
      <c r="Z450" s="349"/>
      <c r="AA450" s="349"/>
      <c r="AB450" s="349"/>
      <c r="AC450" s="350"/>
      <c r="AD450" s="98"/>
      <c r="AU450" s="346"/>
      <c r="AV450" s="346"/>
    </row>
    <row r="451" spans="3:48" ht="10.9" customHeight="1">
      <c r="C451" s="351">
        <v>6</v>
      </c>
      <c r="D451" s="354" t="s">
        <v>9</v>
      </c>
      <c r="E451" s="357">
        <v>4</v>
      </c>
      <c r="F451" s="357" t="s">
        <v>10</v>
      </c>
      <c r="G451" s="351" t="s">
        <v>20</v>
      </c>
      <c r="H451" s="357"/>
      <c r="I451" s="366"/>
      <c r="J451" s="367"/>
      <c r="K451" s="368"/>
      <c r="L451" s="375">
        <f t="shared" ref="L451" si="164">IF(AND(I451="△",AU451="●"),2+ROUNDDOWN(($K$246-100)/100,0)*2,0)</f>
        <v>0</v>
      </c>
      <c r="M451" s="376"/>
      <c r="N451" s="376"/>
      <c r="O451" s="376"/>
      <c r="P451" s="376"/>
      <c r="Q451" s="377"/>
      <c r="R451" s="366"/>
      <c r="S451" s="367"/>
      <c r="T451" s="378"/>
      <c r="U451" s="381">
        <f t="shared" ref="U451" si="165">IF(R451="①",$AL$195,IF(R451="②",$AL$226,0))</f>
        <v>0</v>
      </c>
      <c r="V451" s="382"/>
      <c r="W451" s="383"/>
      <c r="X451" s="348">
        <f t="shared" ref="X451" si="166">IF(I451="○",L451,ROUNDUP(L451*U451,1))</f>
        <v>0</v>
      </c>
      <c r="Y451" s="349"/>
      <c r="Z451" s="349"/>
      <c r="AA451" s="349"/>
      <c r="AB451" s="349"/>
      <c r="AC451" s="350"/>
      <c r="AD451" s="98"/>
      <c r="AU451" s="346" t="str">
        <f t="shared" ref="AU451" si="167">IF(OR(I451="×",AU455="×"),"×","●")</f>
        <v>●</v>
      </c>
      <c r="AV451" s="346">
        <f t="shared" ref="AV451" si="168">IF(AU451="●",IF(I451="定","-",I451),"-")</f>
        <v>0</v>
      </c>
    </row>
    <row r="452" spans="3:48" ht="10.9" customHeight="1">
      <c r="C452" s="442"/>
      <c r="D452" s="443"/>
      <c r="E452" s="358"/>
      <c r="F452" s="358"/>
      <c r="G452" s="442"/>
      <c r="H452" s="358"/>
      <c r="I452" s="369"/>
      <c r="J452" s="370"/>
      <c r="K452" s="371"/>
      <c r="L452" s="375"/>
      <c r="M452" s="376"/>
      <c r="N452" s="376"/>
      <c r="O452" s="376"/>
      <c r="P452" s="376"/>
      <c r="Q452" s="377"/>
      <c r="R452" s="369"/>
      <c r="S452" s="370"/>
      <c r="T452" s="379"/>
      <c r="U452" s="384"/>
      <c r="V452" s="385"/>
      <c r="W452" s="386"/>
      <c r="X452" s="348"/>
      <c r="Y452" s="349"/>
      <c r="Z452" s="349"/>
      <c r="AA452" s="349"/>
      <c r="AB452" s="349"/>
      <c r="AC452" s="350"/>
      <c r="AD452" s="98"/>
      <c r="AU452" s="346"/>
      <c r="AV452" s="346"/>
    </row>
    <row r="453" spans="3:48" ht="10.9" customHeight="1">
      <c r="C453" s="442"/>
      <c r="D453" s="443"/>
      <c r="E453" s="358"/>
      <c r="F453" s="358"/>
      <c r="G453" s="442"/>
      <c r="H453" s="358"/>
      <c r="I453" s="369"/>
      <c r="J453" s="370"/>
      <c r="K453" s="371"/>
      <c r="L453" s="375"/>
      <c r="M453" s="376"/>
      <c r="N453" s="376"/>
      <c r="O453" s="376"/>
      <c r="P453" s="376"/>
      <c r="Q453" s="377"/>
      <c r="R453" s="369"/>
      <c r="S453" s="370"/>
      <c r="T453" s="379"/>
      <c r="U453" s="384"/>
      <c r="V453" s="385"/>
      <c r="W453" s="386"/>
      <c r="X453" s="348"/>
      <c r="Y453" s="349"/>
      <c r="Z453" s="349"/>
      <c r="AA453" s="349"/>
      <c r="AB453" s="349"/>
      <c r="AC453" s="350"/>
      <c r="AD453" s="98"/>
      <c r="AU453" s="346"/>
      <c r="AV453" s="346"/>
    </row>
    <row r="454" spans="3:48" ht="10.9" customHeight="1">
      <c r="C454" s="353"/>
      <c r="D454" s="356"/>
      <c r="E454" s="359"/>
      <c r="F454" s="359"/>
      <c r="G454" s="353"/>
      <c r="H454" s="359"/>
      <c r="I454" s="372"/>
      <c r="J454" s="373"/>
      <c r="K454" s="374"/>
      <c r="L454" s="375"/>
      <c r="M454" s="376"/>
      <c r="N454" s="376"/>
      <c r="O454" s="376"/>
      <c r="P454" s="376"/>
      <c r="Q454" s="377"/>
      <c r="R454" s="372"/>
      <c r="S454" s="373"/>
      <c r="T454" s="380"/>
      <c r="U454" s="387"/>
      <c r="V454" s="388"/>
      <c r="W454" s="389"/>
      <c r="X454" s="348"/>
      <c r="Y454" s="349"/>
      <c r="Z454" s="349"/>
      <c r="AA454" s="349"/>
      <c r="AB454" s="349"/>
      <c r="AC454" s="350"/>
      <c r="AD454" s="98"/>
      <c r="AU454" s="346"/>
      <c r="AV454" s="346"/>
    </row>
    <row r="455" spans="3:48" ht="10.9" customHeight="1">
      <c r="C455" s="433">
        <v>6</v>
      </c>
      <c r="D455" s="436" t="s">
        <v>9</v>
      </c>
      <c r="E455" s="439">
        <v>5</v>
      </c>
      <c r="F455" s="439" t="s">
        <v>10</v>
      </c>
      <c r="G455" s="433" t="s">
        <v>21</v>
      </c>
      <c r="H455" s="439"/>
      <c r="I455" s="366"/>
      <c r="J455" s="367"/>
      <c r="K455" s="368"/>
      <c r="L455" s="447">
        <f>IF(OR(I455="○",I455="△"),IF(AU455="●",2+ROUNDDOWN(($K$246-100)/100,0)*2,0),0)</f>
        <v>0</v>
      </c>
      <c r="M455" s="448"/>
      <c r="N455" s="448"/>
      <c r="O455" s="448"/>
      <c r="P455" s="448"/>
      <c r="Q455" s="449"/>
      <c r="R455" s="366"/>
      <c r="S455" s="367"/>
      <c r="T455" s="378"/>
      <c r="U455" s="381">
        <f t="shared" ref="U455" si="169">IF(R455="①",$AL$195,IF(R455="②",$AL$226,0))</f>
        <v>0</v>
      </c>
      <c r="V455" s="382"/>
      <c r="W455" s="383"/>
      <c r="X455" s="348">
        <f t="shared" ref="X455" si="170">IF(I455="○",L455,ROUNDUP(L455*U455,1))</f>
        <v>0</v>
      </c>
      <c r="Y455" s="349"/>
      <c r="Z455" s="349"/>
      <c r="AA455" s="349"/>
      <c r="AB455" s="349"/>
      <c r="AC455" s="350"/>
      <c r="AD455" s="98"/>
      <c r="AU455" s="346" t="str">
        <f t="shared" ref="AU455" si="171">IF(OR(I455="×",AU459="×"),"×","●")</f>
        <v>●</v>
      </c>
      <c r="AV455" s="346">
        <f t="shared" ref="AV455" si="172">IF(AU455="●",IF(I455="定","-",I455),"-")</f>
        <v>0</v>
      </c>
    </row>
    <row r="456" spans="3:48" ht="10.9" customHeight="1">
      <c r="C456" s="434"/>
      <c r="D456" s="437"/>
      <c r="E456" s="440"/>
      <c r="F456" s="440"/>
      <c r="G456" s="434"/>
      <c r="H456" s="440"/>
      <c r="I456" s="369"/>
      <c r="J456" s="370"/>
      <c r="K456" s="371"/>
      <c r="L456" s="447"/>
      <c r="M456" s="448"/>
      <c r="N456" s="448"/>
      <c r="O456" s="448"/>
      <c r="P456" s="448"/>
      <c r="Q456" s="449"/>
      <c r="R456" s="369"/>
      <c r="S456" s="370"/>
      <c r="T456" s="379"/>
      <c r="U456" s="384"/>
      <c r="V456" s="385"/>
      <c r="W456" s="386"/>
      <c r="X456" s="348"/>
      <c r="Y456" s="349"/>
      <c r="Z456" s="349"/>
      <c r="AA456" s="349"/>
      <c r="AB456" s="349"/>
      <c r="AC456" s="350"/>
      <c r="AD456" s="98"/>
      <c r="AU456" s="346"/>
      <c r="AV456" s="346"/>
    </row>
    <row r="457" spans="3:48" ht="10.9" customHeight="1">
      <c r="C457" s="434"/>
      <c r="D457" s="437"/>
      <c r="E457" s="440"/>
      <c r="F457" s="440"/>
      <c r="G457" s="434"/>
      <c r="H457" s="440"/>
      <c r="I457" s="369"/>
      <c r="J457" s="370"/>
      <c r="K457" s="371"/>
      <c r="L457" s="447"/>
      <c r="M457" s="448"/>
      <c r="N457" s="448"/>
      <c r="O457" s="448"/>
      <c r="P457" s="448"/>
      <c r="Q457" s="449"/>
      <c r="R457" s="369"/>
      <c r="S457" s="370"/>
      <c r="T457" s="379"/>
      <c r="U457" s="384"/>
      <c r="V457" s="385"/>
      <c r="W457" s="386"/>
      <c r="X457" s="348"/>
      <c r="Y457" s="349"/>
      <c r="Z457" s="349"/>
      <c r="AA457" s="349"/>
      <c r="AB457" s="349"/>
      <c r="AC457" s="350"/>
      <c r="AD457" s="98"/>
      <c r="AU457" s="346"/>
      <c r="AV457" s="346"/>
    </row>
    <row r="458" spans="3:48" ht="10.9" customHeight="1">
      <c r="C458" s="444"/>
      <c r="D458" s="445"/>
      <c r="E458" s="446"/>
      <c r="F458" s="446"/>
      <c r="G458" s="444"/>
      <c r="H458" s="446"/>
      <c r="I458" s="372"/>
      <c r="J458" s="373"/>
      <c r="K458" s="374"/>
      <c r="L458" s="447"/>
      <c r="M458" s="448"/>
      <c r="N458" s="448"/>
      <c r="O458" s="448"/>
      <c r="P458" s="448"/>
      <c r="Q458" s="449"/>
      <c r="R458" s="372"/>
      <c r="S458" s="373"/>
      <c r="T458" s="380"/>
      <c r="U458" s="387"/>
      <c r="V458" s="388"/>
      <c r="W458" s="389"/>
      <c r="X458" s="348"/>
      <c r="Y458" s="349"/>
      <c r="Z458" s="349"/>
      <c r="AA458" s="349"/>
      <c r="AB458" s="349"/>
      <c r="AC458" s="350"/>
      <c r="AD458" s="98"/>
      <c r="AU458" s="346"/>
      <c r="AV458" s="346"/>
    </row>
    <row r="459" spans="3:48" ht="10.9" customHeight="1">
      <c r="C459" s="433">
        <v>6</v>
      </c>
      <c r="D459" s="436" t="s">
        <v>9</v>
      </c>
      <c r="E459" s="439">
        <v>6</v>
      </c>
      <c r="F459" s="439" t="s">
        <v>10</v>
      </c>
      <c r="G459" s="433" t="s">
        <v>22</v>
      </c>
      <c r="H459" s="439"/>
      <c r="I459" s="366"/>
      <c r="J459" s="367"/>
      <c r="K459" s="368"/>
      <c r="L459" s="447">
        <f>IF(OR(I459="○",I459="△"),IF(AU459="●",2+ROUNDDOWN(($K$246-100)/100,0)*2,0),0)</f>
        <v>0</v>
      </c>
      <c r="M459" s="448"/>
      <c r="N459" s="448"/>
      <c r="O459" s="448"/>
      <c r="P459" s="448"/>
      <c r="Q459" s="449"/>
      <c r="R459" s="366"/>
      <c r="S459" s="367"/>
      <c r="T459" s="378"/>
      <c r="U459" s="381">
        <f t="shared" ref="U459" si="173">IF(R459="①",$AL$195,IF(R459="②",$AL$226,0))</f>
        <v>0</v>
      </c>
      <c r="V459" s="382"/>
      <c r="W459" s="383"/>
      <c r="X459" s="348">
        <f t="shared" ref="X459" si="174">IF(I459="○",L459,ROUNDUP(L459*U459,1))</f>
        <v>0</v>
      </c>
      <c r="Y459" s="349"/>
      <c r="Z459" s="349"/>
      <c r="AA459" s="349"/>
      <c r="AB459" s="349"/>
      <c r="AC459" s="350"/>
      <c r="AD459" s="98"/>
      <c r="AU459" s="346" t="str">
        <f t="shared" ref="AU459" si="175">IF(OR(I459="×",AU463="×"),"×","●")</f>
        <v>●</v>
      </c>
      <c r="AV459" s="346">
        <f t="shared" ref="AV459" si="176">IF(AU459="●",IF(I459="定","-",I459),"-")</f>
        <v>0</v>
      </c>
    </row>
    <row r="460" spans="3:48" ht="10.9" customHeight="1">
      <c r="C460" s="434"/>
      <c r="D460" s="437"/>
      <c r="E460" s="440"/>
      <c r="F460" s="440"/>
      <c r="G460" s="434"/>
      <c r="H460" s="440"/>
      <c r="I460" s="369"/>
      <c r="J460" s="370"/>
      <c r="K460" s="371"/>
      <c r="L460" s="447"/>
      <c r="M460" s="448"/>
      <c r="N460" s="448"/>
      <c r="O460" s="448"/>
      <c r="P460" s="448"/>
      <c r="Q460" s="449"/>
      <c r="R460" s="369"/>
      <c r="S460" s="370"/>
      <c r="T460" s="379"/>
      <c r="U460" s="384"/>
      <c r="V460" s="385"/>
      <c r="W460" s="386"/>
      <c r="X460" s="348"/>
      <c r="Y460" s="349"/>
      <c r="Z460" s="349"/>
      <c r="AA460" s="349"/>
      <c r="AB460" s="349"/>
      <c r="AC460" s="350"/>
      <c r="AD460" s="98"/>
      <c r="AU460" s="346"/>
      <c r="AV460" s="346"/>
    </row>
    <row r="461" spans="3:48" ht="10.9" customHeight="1">
      <c r="C461" s="434"/>
      <c r="D461" s="437"/>
      <c r="E461" s="440"/>
      <c r="F461" s="440"/>
      <c r="G461" s="434"/>
      <c r="H461" s="440"/>
      <c r="I461" s="369"/>
      <c r="J461" s="370"/>
      <c r="K461" s="371"/>
      <c r="L461" s="447"/>
      <c r="M461" s="448"/>
      <c r="N461" s="448"/>
      <c r="O461" s="448"/>
      <c r="P461" s="448"/>
      <c r="Q461" s="449"/>
      <c r="R461" s="369"/>
      <c r="S461" s="370"/>
      <c r="T461" s="379"/>
      <c r="U461" s="384"/>
      <c r="V461" s="385"/>
      <c r="W461" s="386"/>
      <c r="X461" s="348"/>
      <c r="Y461" s="349"/>
      <c r="Z461" s="349"/>
      <c r="AA461" s="349"/>
      <c r="AB461" s="349"/>
      <c r="AC461" s="350"/>
      <c r="AD461" s="98"/>
      <c r="AU461" s="346"/>
      <c r="AV461" s="346"/>
    </row>
    <row r="462" spans="3:48" ht="10.9" customHeight="1">
      <c r="C462" s="444"/>
      <c r="D462" s="445"/>
      <c r="E462" s="446"/>
      <c r="F462" s="446"/>
      <c r="G462" s="444"/>
      <c r="H462" s="446"/>
      <c r="I462" s="372"/>
      <c r="J462" s="373"/>
      <c r="K462" s="374"/>
      <c r="L462" s="447"/>
      <c r="M462" s="448"/>
      <c r="N462" s="448"/>
      <c r="O462" s="448"/>
      <c r="P462" s="448"/>
      <c r="Q462" s="449"/>
      <c r="R462" s="372"/>
      <c r="S462" s="373"/>
      <c r="T462" s="380"/>
      <c r="U462" s="387"/>
      <c r="V462" s="388"/>
      <c r="W462" s="389"/>
      <c r="X462" s="348"/>
      <c r="Y462" s="349"/>
      <c r="Z462" s="349"/>
      <c r="AA462" s="349"/>
      <c r="AB462" s="349"/>
      <c r="AC462" s="350"/>
      <c r="AD462" s="98"/>
      <c r="AU462" s="346"/>
      <c r="AV462" s="346"/>
    </row>
    <row r="463" spans="3:48" ht="10.9" customHeight="1">
      <c r="C463" s="351">
        <v>6</v>
      </c>
      <c r="D463" s="354" t="s">
        <v>9</v>
      </c>
      <c r="E463" s="357">
        <v>7</v>
      </c>
      <c r="F463" s="357" t="s">
        <v>10</v>
      </c>
      <c r="G463" s="351" t="s">
        <v>23</v>
      </c>
      <c r="H463" s="357"/>
      <c r="I463" s="366"/>
      <c r="J463" s="367"/>
      <c r="K463" s="368"/>
      <c r="L463" s="375">
        <f t="shared" ref="L463" si="177">IF(AND(I463="△",AU463="●"),2+ROUNDDOWN(($K$246-100)/100,0)*2,0)</f>
        <v>0</v>
      </c>
      <c r="M463" s="376"/>
      <c r="N463" s="376"/>
      <c r="O463" s="376"/>
      <c r="P463" s="376"/>
      <c r="Q463" s="377"/>
      <c r="R463" s="366"/>
      <c r="S463" s="367"/>
      <c r="T463" s="378"/>
      <c r="U463" s="381">
        <f t="shared" ref="U463" si="178">IF(R463="①",$AL$195,IF(R463="②",$AL$226,0))</f>
        <v>0</v>
      </c>
      <c r="V463" s="382"/>
      <c r="W463" s="383"/>
      <c r="X463" s="348">
        <f t="shared" ref="X463" si="179">IF(I463="○",L463,ROUNDUP(L463*U463,1))</f>
        <v>0</v>
      </c>
      <c r="Y463" s="349"/>
      <c r="Z463" s="349"/>
      <c r="AA463" s="349"/>
      <c r="AB463" s="349"/>
      <c r="AC463" s="350"/>
      <c r="AD463" s="98"/>
      <c r="AU463" s="346" t="str">
        <f t="shared" ref="AU463" si="180">IF(OR(I463="×",AU467="×"),"×","●")</f>
        <v>●</v>
      </c>
      <c r="AV463" s="346">
        <f t="shared" ref="AV463" si="181">IF(AU463="●",IF(I463="定","-",I463),"-")</f>
        <v>0</v>
      </c>
    </row>
    <row r="464" spans="3:48" ht="10.9" customHeight="1">
      <c r="C464" s="442"/>
      <c r="D464" s="443"/>
      <c r="E464" s="358"/>
      <c r="F464" s="358"/>
      <c r="G464" s="442"/>
      <c r="H464" s="358"/>
      <c r="I464" s="369"/>
      <c r="J464" s="370"/>
      <c r="K464" s="371"/>
      <c r="L464" s="375"/>
      <c r="M464" s="376"/>
      <c r="N464" s="376"/>
      <c r="O464" s="376"/>
      <c r="P464" s="376"/>
      <c r="Q464" s="377"/>
      <c r="R464" s="369"/>
      <c r="S464" s="370"/>
      <c r="T464" s="379"/>
      <c r="U464" s="384"/>
      <c r="V464" s="385"/>
      <c r="W464" s="386"/>
      <c r="X464" s="348"/>
      <c r="Y464" s="349"/>
      <c r="Z464" s="349"/>
      <c r="AA464" s="349"/>
      <c r="AB464" s="349"/>
      <c r="AC464" s="350"/>
      <c r="AD464" s="98"/>
      <c r="AU464" s="346"/>
      <c r="AV464" s="346"/>
    </row>
    <row r="465" spans="3:48" ht="10.9" customHeight="1">
      <c r="C465" s="442"/>
      <c r="D465" s="443"/>
      <c r="E465" s="358"/>
      <c r="F465" s="358"/>
      <c r="G465" s="442"/>
      <c r="H465" s="358"/>
      <c r="I465" s="369"/>
      <c r="J465" s="370"/>
      <c r="K465" s="371"/>
      <c r="L465" s="375"/>
      <c r="M465" s="376"/>
      <c r="N465" s="376"/>
      <c r="O465" s="376"/>
      <c r="P465" s="376"/>
      <c r="Q465" s="377"/>
      <c r="R465" s="369"/>
      <c r="S465" s="370"/>
      <c r="T465" s="379"/>
      <c r="U465" s="384"/>
      <c r="V465" s="385"/>
      <c r="W465" s="386"/>
      <c r="X465" s="348"/>
      <c r="Y465" s="349"/>
      <c r="Z465" s="349"/>
      <c r="AA465" s="349"/>
      <c r="AB465" s="349"/>
      <c r="AC465" s="350"/>
      <c r="AD465" s="98"/>
      <c r="AU465" s="346"/>
      <c r="AV465" s="346"/>
    </row>
    <row r="466" spans="3:48" ht="10.9" customHeight="1">
      <c r="C466" s="353"/>
      <c r="D466" s="356"/>
      <c r="E466" s="359"/>
      <c r="F466" s="359"/>
      <c r="G466" s="353"/>
      <c r="H466" s="359"/>
      <c r="I466" s="372"/>
      <c r="J466" s="373"/>
      <c r="K466" s="374"/>
      <c r="L466" s="375"/>
      <c r="M466" s="376"/>
      <c r="N466" s="376"/>
      <c r="O466" s="376"/>
      <c r="P466" s="376"/>
      <c r="Q466" s="377"/>
      <c r="R466" s="372"/>
      <c r="S466" s="373"/>
      <c r="T466" s="380"/>
      <c r="U466" s="387"/>
      <c r="V466" s="388"/>
      <c r="W466" s="389"/>
      <c r="X466" s="348"/>
      <c r="Y466" s="349"/>
      <c r="Z466" s="349"/>
      <c r="AA466" s="349"/>
      <c r="AB466" s="349"/>
      <c r="AC466" s="350"/>
      <c r="AD466" s="98"/>
      <c r="AU466" s="346"/>
      <c r="AV466" s="346"/>
    </row>
    <row r="467" spans="3:48" ht="10.9" customHeight="1">
      <c r="C467" s="351">
        <v>6</v>
      </c>
      <c r="D467" s="354" t="s">
        <v>9</v>
      </c>
      <c r="E467" s="357">
        <v>8</v>
      </c>
      <c r="F467" s="357" t="s">
        <v>10</v>
      </c>
      <c r="G467" s="351" t="s">
        <v>24</v>
      </c>
      <c r="H467" s="357"/>
      <c r="I467" s="366"/>
      <c r="J467" s="367"/>
      <c r="K467" s="368"/>
      <c r="L467" s="375">
        <f t="shared" ref="L467" si="182">IF(AND(I467="△",AU467="●"),2+ROUNDDOWN(($K$246-100)/100,0)*2,0)</f>
        <v>0</v>
      </c>
      <c r="M467" s="376"/>
      <c r="N467" s="376"/>
      <c r="O467" s="376"/>
      <c r="P467" s="376"/>
      <c r="Q467" s="377"/>
      <c r="R467" s="366"/>
      <c r="S467" s="367"/>
      <c r="T467" s="378"/>
      <c r="U467" s="381">
        <f t="shared" ref="U467" si="183">IF(R467="①",$AL$195,IF(R467="②",$AL$226,0))</f>
        <v>0</v>
      </c>
      <c r="V467" s="382"/>
      <c r="W467" s="383"/>
      <c r="X467" s="348">
        <f t="shared" ref="X467" si="184">IF(I467="○",L467,ROUNDUP(L467*U467,1))</f>
        <v>0</v>
      </c>
      <c r="Y467" s="349"/>
      <c r="Z467" s="349"/>
      <c r="AA467" s="349"/>
      <c r="AB467" s="349"/>
      <c r="AC467" s="350"/>
      <c r="AD467" s="98"/>
      <c r="AU467" s="346" t="str">
        <f t="shared" ref="AU467" si="185">IF(OR(I467="×",AU471="×"),"×","●")</f>
        <v>●</v>
      </c>
      <c r="AV467" s="346">
        <f t="shared" ref="AV467" si="186">IF(AU467="●",IF(I467="定","-",I467),"-")</f>
        <v>0</v>
      </c>
    </row>
    <row r="468" spans="3:48" ht="10.9" customHeight="1">
      <c r="C468" s="442"/>
      <c r="D468" s="443"/>
      <c r="E468" s="358"/>
      <c r="F468" s="358"/>
      <c r="G468" s="442"/>
      <c r="H468" s="358"/>
      <c r="I468" s="369"/>
      <c r="J468" s="370"/>
      <c r="K468" s="371"/>
      <c r="L468" s="375"/>
      <c r="M468" s="376"/>
      <c r="N468" s="376"/>
      <c r="O468" s="376"/>
      <c r="P468" s="376"/>
      <c r="Q468" s="377"/>
      <c r="R468" s="369"/>
      <c r="S468" s="370"/>
      <c r="T468" s="379"/>
      <c r="U468" s="384"/>
      <c r="V468" s="385"/>
      <c r="W468" s="386"/>
      <c r="X468" s="348"/>
      <c r="Y468" s="349"/>
      <c r="Z468" s="349"/>
      <c r="AA468" s="349"/>
      <c r="AB468" s="349"/>
      <c r="AC468" s="350"/>
      <c r="AD468" s="98"/>
      <c r="AU468" s="346"/>
      <c r="AV468" s="346"/>
    </row>
    <row r="469" spans="3:48" ht="10.9" customHeight="1">
      <c r="C469" s="442"/>
      <c r="D469" s="443"/>
      <c r="E469" s="358"/>
      <c r="F469" s="358"/>
      <c r="G469" s="442"/>
      <c r="H469" s="358"/>
      <c r="I469" s="369"/>
      <c r="J469" s="370"/>
      <c r="K469" s="371"/>
      <c r="L469" s="375"/>
      <c r="M469" s="376"/>
      <c r="N469" s="376"/>
      <c r="O469" s="376"/>
      <c r="P469" s="376"/>
      <c r="Q469" s="377"/>
      <c r="R469" s="369"/>
      <c r="S469" s="370"/>
      <c r="T469" s="379"/>
      <c r="U469" s="384"/>
      <c r="V469" s="385"/>
      <c r="W469" s="386"/>
      <c r="X469" s="348"/>
      <c r="Y469" s="349"/>
      <c r="Z469" s="349"/>
      <c r="AA469" s="349"/>
      <c r="AB469" s="349"/>
      <c r="AC469" s="350"/>
      <c r="AD469" s="98"/>
      <c r="AU469" s="346"/>
      <c r="AV469" s="346"/>
    </row>
    <row r="470" spans="3:48" ht="10.9" customHeight="1">
      <c r="C470" s="353"/>
      <c r="D470" s="356"/>
      <c r="E470" s="359"/>
      <c r="F470" s="359"/>
      <c r="G470" s="353"/>
      <c r="H470" s="359"/>
      <c r="I470" s="372"/>
      <c r="J470" s="373"/>
      <c r="K470" s="374"/>
      <c r="L470" s="375"/>
      <c r="M470" s="376"/>
      <c r="N470" s="376"/>
      <c r="O470" s="376"/>
      <c r="P470" s="376"/>
      <c r="Q470" s="377"/>
      <c r="R470" s="372"/>
      <c r="S470" s="373"/>
      <c r="T470" s="380"/>
      <c r="U470" s="387"/>
      <c r="V470" s="388"/>
      <c r="W470" s="389"/>
      <c r="X470" s="348"/>
      <c r="Y470" s="349"/>
      <c r="Z470" s="349"/>
      <c r="AA470" s="349"/>
      <c r="AB470" s="349"/>
      <c r="AC470" s="350"/>
      <c r="AD470" s="98"/>
      <c r="AU470" s="346"/>
      <c r="AV470" s="346"/>
    </row>
    <row r="471" spans="3:48" ht="10.9" customHeight="1">
      <c r="C471" s="351">
        <v>6</v>
      </c>
      <c r="D471" s="354" t="s">
        <v>9</v>
      </c>
      <c r="E471" s="357">
        <v>9</v>
      </c>
      <c r="F471" s="357" t="s">
        <v>10</v>
      </c>
      <c r="G471" s="351" t="s">
        <v>25</v>
      </c>
      <c r="H471" s="357"/>
      <c r="I471" s="366"/>
      <c r="J471" s="367"/>
      <c r="K471" s="368"/>
      <c r="L471" s="375">
        <f t="shared" ref="L471" si="187">IF(AND(I471="△",AU471="●"),2+ROUNDDOWN(($K$246-100)/100,0)*2,0)</f>
        <v>0</v>
      </c>
      <c r="M471" s="376"/>
      <c r="N471" s="376"/>
      <c r="O471" s="376"/>
      <c r="P471" s="376"/>
      <c r="Q471" s="377"/>
      <c r="R471" s="366"/>
      <c r="S471" s="367"/>
      <c r="T471" s="378"/>
      <c r="U471" s="381">
        <f t="shared" ref="U471" si="188">IF(R471="①",$AL$195,IF(R471="②",$AL$226,0))</f>
        <v>0</v>
      </c>
      <c r="V471" s="382"/>
      <c r="W471" s="383"/>
      <c r="X471" s="348">
        <f t="shared" ref="X471" si="189">IF(I471="○",L471,ROUNDUP(L471*U471,1))</f>
        <v>0</v>
      </c>
      <c r="Y471" s="349"/>
      <c r="Z471" s="349"/>
      <c r="AA471" s="349"/>
      <c r="AB471" s="349"/>
      <c r="AC471" s="350"/>
      <c r="AD471" s="98"/>
      <c r="AU471" s="346" t="str">
        <f t="shared" ref="AU471" si="190">IF(OR(I471="×",AU475="×"),"×","●")</f>
        <v>●</v>
      </c>
      <c r="AV471" s="346">
        <f t="shared" ref="AV471" si="191">IF(AU471="●",IF(I471="定","-",I471),"-")</f>
        <v>0</v>
      </c>
    </row>
    <row r="472" spans="3:48" ht="10.9" customHeight="1">
      <c r="C472" s="442"/>
      <c r="D472" s="443"/>
      <c r="E472" s="358"/>
      <c r="F472" s="358"/>
      <c r="G472" s="442"/>
      <c r="H472" s="358"/>
      <c r="I472" s="369"/>
      <c r="J472" s="370"/>
      <c r="K472" s="371"/>
      <c r="L472" s="375"/>
      <c r="M472" s="376"/>
      <c r="N472" s="376"/>
      <c r="O472" s="376"/>
      <c r="P472" s="376"/>
      <c r="Q472" s="377"/>
      <c r="R472" s="369"/>
      <c r="S472" s="370"/>
      <c r="T472" s="379"/>
      <c r="U472" s="384"/>
      <c r="V472" s="385"/>
      <c r="W472" s="386"/>
      <c r="X472" s="348"/>
      <c r="Y472" s="349"/>
      <c r="Z472" s="349"/>
      <c r="AA472" s="349"/>
      <c r="AB472" s="349"/>
      <c r="AC472" s="350"/>
      <c r="AD472" s="98"/>
      <c r="AU472" s="346"/>
      <c r="AV472" s="346"/>
    </row>
    <row r="473" spans="3:48" ht="10.9" customHeight="1">
      <c r="C473" s="442"/>
      <c r="D473" s="443"/>
      <c r="E473" s="358"/>
      <c r="F473" s="358"/>
      <c r="G473" s="442"/>
      <c r="H473" s="358"/>
      <c r="I473" s="369"/>
      <c r="J473" s="370"/>
      <c r="K473" s="371"/>
      <c r="L473" s="375"/>
      <c r="M473" s="376"/>
      <c r="N473" s="376"/>
      <c r="O473" s="376"/>
      <c r="P473" s="376"/>
      <c r="Q473" s="377"/>
      <c r="R473" s="369"/>
      <c r="S473" s="370"/>
      <c r="T473" s="379"/>
      <c r="U473" s="384"/>
      <c r="V473" s="385"/>
      <c r="W473" s="386"/>
      <c r="X473" s="348"/>
      <c r="Y473" s="349"/>
      <c r="Z473" s="349"/>
      <c r="AA473" s="349"/>
      <c r="AB473" s="349"/>
      <c r="AC473" s="350"/>
      <c r="AD473" s="98"/>
      <c r="AU473" s="346"/>
      <c r="AV473" s="346"/>
    </row>
    <row r="474" spans="3:48" ht="10.9" customHeight="1">
      <c r="C474" s="353"/>
      <c r="D474" s="356"/>
      <c r="E474" s="359"/>
      <c r="F474" s="359"/>
      <c r="G474" s="353"/>
      <c r="H474" s="359"/>
      <c r="I474" s="372"/>
      <c r="J474" s="373"/>
      <c r="K474" s="374"/>
      <c r="L474" s="375"/>
      <c r="M474" s="376"/>
      <c r="N474" s="376"/>
      <c r="O474" s="376"/>
      <c r="P474" s="376"/>
      <c r="Q474" s="377"/>
      <c r="R474" s="372"/>
      <c r="S474" s="373"/>
      <c r="T474" s="380"/>
      <c r="U474" s="387"/>
      <c r="V474" s="388"/>
      <c r="W474" s="389"/>
      <c r="X474" s="348"/>
      <c r="Y474" s="349"/>
      <c r="Z474" s="349"/>
      <c r="AA474" s="349"/>
      <c r="AB474" s="349"/>
      <c r="AC474" s="350"/>
      <c r="AD474" s="98"/>
      <c r="AU474" s="346"/>
      <c r="AV474" s="346"/>
    </row>
    <row r="475" spans="3:48" ht="10.9" customHeight="1">
      <c r="C475" s="351">
        <v>6</v>
      </c>
      <c r="D475" s="354" t="s">
        <v>9</v>
      </c>
      <c r="E475" s="357">
        <v>10</v>
      </c>
      <c r="F475" s="357" t="s">
        <v>10</v>
      </c>
      <c r="G475" s="351" t="s">
        <v>19</v>
      </c>
      <c r="H475" s="357"/>
      <c r="I475" s="366"/>
      <c r="J475" s="367"/>
      <c r="K475" s="368"/>
      <c r="L475" s="375">
        <f t="shared" ref="L475" si="192">IF(AND(I475="△",AU475="●"),2+ROUNDDOWN(($K$246-100)/100,0)*2,0)</f>
        <v>0</v>
      </c>
      <c r="M475" s="376"/>
      <c r="N475" s="376"/>
      <c r="O475" s="376"/>
      <c r="P475" s="376"/>
      <c r="Q475" s="377"/>
      <c r="R475" s="366"/>
      <c r="S475" s="367"/>
      <c r="T475" s="378"/>
      <c r="U475" s="381">
        <f t="shared" ref="U475" si="193">IF(R475="①",$AL$195,IF(R475="②",$AL$226,0))</f>
        <v>0</v>
      </c>
      <c r="V475" s="382"/>
      <c r="W475" s="383"/>
      <c r="X475" s="348">
        <f t="shared" ref="X475" si="194">IF(I475="○",L475,ROUNDUP(L475*U475,1))</f>
        <v>0</v>
      </c>
      <c r="Y475" s="349"/>
      <c r="Z475" s="349"/>
      <c r="AA475" s="349"/>
      <c r="AB475" s="349"/>
      <c r="AC475" s="350"/>
      <c r="AD475" s="98"/>
      <c r="AU475" s="346" t="str">
        <f t="shared" ref="AU475" si="195">IF(OR(I475="×",AU479="×"),"×","●")</f>
        <v>●</v>
      </c>
      <c r="AV475" s="346">
        <f t="shared" ref="AV475" si="196">IF(AU475="●",IF(I475="定","-",I475),"-")</f>
        <v>0</v>
      </c>
    </row>
    <row r="476" spans="3:48" ht="10.9" customHeight="1">
      <c r="C476" s="442"/>
      <c r="D476" s="443"/>
      <c r="E476" s="358"/>
      <c r="F476" s="358"/>
      <c r="G476" s="442"/>
      <c r="H476" s="358"/>
      <c r="I476" s="369"/>
      <c r="J476" s="370"/>
      <c r="K476" s="371"/>
      <c r="L476" s="375"/>
      <c r="M476" s="376"/>
      <c r="N476" s="376"/>
      <c r="O476" s="376"/>
      <c r="P476" s="376"/>
      <c r="Q476" s="377"/>
      <c r="R476" s="369"/>
      <c r="S476" s="370"/>
      <c r="T476" s="379"/>
      <c r="U476" s="384"/>
      <c r="V476" s="385"/>
      <c r="W476" s="386"/>
      <c r="X476" s="348"/>
      <c r="Y476" s="349"/>
      <c r="Z476" s="349"/>
      <c r="AA476" s="349"/>
      <c r="AB476" s="349"/>
      <c r="AC476" s="350"/>
      <c r="AD476" s="98"/>
      <c r="AU476" s="346"/>
      <c r="AV476" s="346"/>
    </row>
    <row r="477" spans="3:48" ht="10.9" customHeight="1">
      <c r="C477" s="442"/>
      <c r="D477" s="443"/>
      <c r="E477" s="358"/>
      <c r="F477" s="358"/>
      <c r="G477" s="442"/>
      <c r="H477" s="358"/>
      <c r="I477" s="369"/>
      <c r="J477" s="370"/>
      <c r="K477" s="371"/>
      <c r="L477" s="375"/>
      <c r="M477" s="376"/>
      <c r="N477" s="376"/>
      <c r="O477" s="376"/>
      <c r="P477" s="376"/>
      <c r="Q477" s="377"/>
      <c r="R477" s="369"/>
      <c r="S477" s="370"/>
      <c r="T477" s="379"/>
      <c r="U477" s="384"/>
      <c r="V477" s="385"/>
      <c r="W477" s="386"/>
      <c r="X477" s="348"/>
      <c r="Y477" s="349"/>
      <c r="Z477" s="349"/>
      <c r="AA477" s="349"/>
      <c r="AB477" s="349"/>
      <c r="AC477" s="350"/>
      <c r="AD477" s="98"/>
      <c r="AU477" s="346"/>
      <c r="AV477" s="346"/>
    </row>
    <row r="478" spans="3:48" ht="10.9" customHeight="1">
      <c r="C478" s="353"/>
      <c r="D478" s="356"/>
      <c r="E478" s="359"/>
      <c r="F478" s="359"/>
      <c r="G478" s="353"/>
      <c r="H478" s="359"/>
      <c r="I478" s="372"/>
      <c r="J478" s="373"/>
      <c r="K478" s="374"/>
      <c r="L478" s="375"/>
      <c r="M478" s="376"/>
      <c r="N478" s="376"/>
      <c r="O478" s="376"/>
      <c r="P478" s="376"/>
      <c r="Q478" s="377"/>
      <c r="R478" s="372"/>
      <c r="S478" s="373"/>
      <c r="T478" s="380"/>
      <c r="U478" s="387"/>
      <c r="V478" s="388"/>
      <c r="W478" s="389"/>
      <c r="X478" s="348"/>
      <c r="Y478" s="349"/>
      <c r="Z478" s="349"/>
      <c r="AA478" s="349"/>
      <c r="AB478" s="349"/>
      <c r="AC478" s="350"/>
      <c r="AD478" s="98"/>
      <c r="AU478" s="346"/>
      <c r="AV478" s="346"/>
    </row>
    <row r="479" spans="3:48" ht="10.9" customHeight="1">
      <c r="C479" s="351">
        <v>6</v>
      </c>
      <c r="D479" s="354" t="s">
        <v>9</v>
      </c>
      <c r="E479" s="357">
        <v>11</v>
      </c>
      <c r="F479" s="357" t="s">
        <v>10</v>
      </c>
      <c r="G479" s="351" t="s">
        <v>20</v>
      </c>
      <c r="H479" s="357"/>
      <c r="I479" s="366"/>
      <c r="J479" s="367"/>
      <c r="K479" s="368"/>
      <c r="L479" s="375">
        <f t="shared" ref="L479" si="197">IF(AND(I479="△",AU479="●"),2+ROUNDDOWN(($K$246-100)/100,0)*2,0)</f>
        <v>0</v>
      </c>
      <c r="M479" s="376"/>
      <c r="N479" s="376"/>
      <c r="O479" s="376"/>
      <c r="P479" s="376"/>
      <c r="Q479" s="377"/>
      <c r="R479" s="366"/>
      <c r="S479" s="367"/>
      <c r="T479" s="378"/>
      <c r="U479" s="381">
        <f t="shared" ref="U479" si="198">IF(R479="①",$AL$195,IF(R479="②",$AL$226,0))</f>
        <v>0</v>
      </c>
      <c r="V479" s="382"/>
      <c r="W479" s="383"/>
      <c r="X479" s="348">
        <f t="shared" ref="X479" si="199">IF(I479="○",L479,ROUNDUP(L479*U479,1))</f>
        <v>0</v>
      </c>
      <c r="Y479" s="349"/>
      <c r="Z479" s="349"/>
      <c r="AA479" s="349"/>
      <c r="AB479" s="349"/>
      <c r="AC479" s="350"/>
      <c r="AD479" s="98"/>
      <c r="AU479" s="346" t="str">
        <f t="shared" ref="AU479" si="200">IF(OR(I479="×",AU483="×"),"×","●")</f>
        <v>●</v>
      </c>
      <c r="AV479" s="346">
        <f t="shared" ref="AV479" si="201">IF(AU479="●",IF(I479="定","-",I479),"-")</f>
        <v>0</v>
      </c>
    </row>
    <row r="480" spans="3:48" ht="10.9" customHeight="1">
      <c r="C480" s="442"/>
      <c r="D480" s="443"/>
      <c r="E480" s="358"/>
      <c r="F480" s="358"/>
      <c r="G480" s="442"/>
      <c r="H480" s="358"/>
      <c r="I480" s="369"/>
      <c r="J480" s="370"/>
      <c r="K480" s="371"/>
      <c r="L480" s="375"/>
      <c r="M480" s="376"/>
      <c r="N480" s="376"/>
      <c r="O480" s="376"/>
      <c r="P480" s="376"/>
      <c r="Q480" s="377"/>
      <c r="R480" s="369"/>
      <c r="S480" s="370"/>
      <c r="T480" s="379"/>
      <c r="U480" s="384"/>
      <c r="V480" s="385"/>
      <c r="W480" s="386"/>
      <c r="X480" s="348"/>
      <c r="Y480" s="349"/>
      <c r="Z480" s="349"/>
      <c r="AA480" s="349"/>
      <c r="AB480" s="349"/>
      <c r="AC480" s="350"/>
      <c r="AD480" s="98"/>
      <c r="AU480" s="346"/>
      <c r="AV480" s="346"/>
    </row>
    <row r="481" spans="3:48" ht="10.9" customHeight="1">
      <c r="C481" s="442"/>
      <c r="D481" s="443"/>
      <c r="E481" s="358"/>
      <c r="F481" s="358"/>
      <c r="G481" s="442"/>
      <c r="H481" s="358"/>
      <c r="I481" s="369"/>
      <c r="J481" s="370"/>
      <c r="K481" s="371"/>
      <c r="L481" s="375"/>
      <c r="M481" s="376"/>
      <c r="N481" s="376"/>
      <c r="O481" s="376"/>
      <c r="P481" s="376"/>
      <c r="Q481" s="377"/>
      <c r="R481" s="369"/>
      <c r="S481" s="370"/>
      <c r="T481" s="379"/>
      <c r="U481" s="384"/>
      <c r="V481" s="385"/>
      <c r="W481" s="386"/>
      <c r="X481" s="348"/>
      <c r="Y481" s="349"/>
      <c r="Z481" s="349"/>
      <c r="AA481" s="349"/>
      <c r="AB481" s="349"/>
      <c r="AC481" s="350"/>
      <c r="AD481" s="98"/>
      <c r="AU481" s="346"/>
      <c r="AV481" s="346"/>
    </row>
    <row r="482" spans="3:48" ht="10.9" customHeight="1">
      <c r="C482" s="353"/>
      <c r="D482" s="356"/>
      <c r="E482" s="359"/>
      <c r="F482" s="359"/>
      <c r="G482" s="353"/>
      <c r="H482" s="359"/>
      <c r="I482" s="372"/>
      <c r="J482" s="373"/>
      <c r="K482" s="374"/>
      <c r="L482" s="375"/>
      <c r="M482" s="376"/>
      <c r="N482" s="376"/>
      <c r="O482" s="376"/>
      <c r="P482" s="376"/>
      <c r="Q482" s="377"/>
      <c r="R482" s="372"/>
      <c r="S482" s="373"/>
      <c r="T482" s="380"/>
      <c r="U482" s="387"/>
      <c r="V482" s="388"/>
      <c r="W482" s="389"/>
      <c r="X482" s="348"/>
      <c r="Y482" s="349"/>
      <c r="Z482" s="349"/>
      <c r="AA482" s="349"/>
      <c r="AB482" s="349"/>
      <c r="AC482" s="350"/>
      <c r="AD482" s="98"/>
      <c r="AU482" s="346"/>
      <c r="AV482" s="346"/>
    </row>
    <row r="483" spans="3:48" ht="10.9" customHeight="1">
      <c r="C483" s="433">
        <v>6</v>
      </c>
      <c r="D483" s="436" t="s">
        <v>9</v>
      </c>
      <c r="E483" s="439">
        <v>12</v>
      </c>
      <c r="F483" s="439" t="s">
        <v>10</v>
      </c>
      <c r="G483" s="433" t="s">
        <v>21</v>
      </c>
      <c r="H483" s="439"/>
      <c r="I483" s="366"/>
      <c r="J483" s="367"/>
      <c r="K483" s="368"/>
      <c r="L483" s="447">
        <f>IF(OR(I483="○",I483="△"),IF(AU483="●",2+ROUNDDOWN(($K$246-100)/100,0)*2,0),0)</f>
        <v>0</v>
      </c>
      <c r="M483" s="448"/>
      <c r="N483" s="448"/>
      <c r="O483" s="448"/>
      <c r="P483" s="448"/>
      <c r="Q483" s="449"/>
      <c r="R483" s="366"/>
      <c r="S483" s="367"/>
      <c r="T483" s="378"/>
      <c r="U483" s="381">
        <f t="shared" ref="U483" si="202">IF(R483="①",$AL$195,IF(R483="②",$AL$226,0))</f>
        <v>0</v>
      </c>
      <c r="V483" s="382"/>
      <c r="W483" s="383"/>
      <c r="X483" s="348">
        <f t="shared" ref="X483" si="203">IF(I483="○",L483,ROUNDUP(L483*U483,1))</f>
        <v>0</v>
      </c>
      <c r="Y483" s="349"/>
      <c r="Z483" s="349"/>
      <c r="AA483" s="349"/>
      <c r="AB483" s="349"/>
      <c r="AC483" s="350"/>
      <c r="AD483" s="98"/>
      <c r="AU483" s="346" t="str">
        <f t="shared" ref="AU483" si="204">IF(OR(I483="×",AU487="×"),"×","●")</f>
        <v>●</v>
      </c>
      <c r="AV483" s="346">
        <f t="shared" ref="AV483" si="205">IF(AU483="●",IF(I483="定","-",I483),"-")</f>
        <v>0</v>
      </c>
    </row>
    <row r="484" spans="3:48" ht="10.9" customHeight="1">
      <c r="C484" s="434"/>
      <c r="D484" s="437"/>
      <c r="E484" s="440"/>
      <c r="F484" s="440"/>
      <c r="G484" s="434"/>
      <c r="H484" s="440"/>
      <c r="I484" s="369"/>
      <c r="J484" s="370"/>
      <c r="K484" s="371"/>
      <c r="L484" s="447"/>
      <c r="M484" s="448"/>
      <c r="N484" s="448"/>
      <c r="O484" s="448"/>
      <c r="P484" s="448"/>
      <c r="Q484" s="449"/>
      <c r="R484" s="369"/>
      <c r="S484" s="370"/>
      <c r="T484" s="379"/>
      <c r="U484" s="384"/>
      <c r="V484" s="385"/>
      <c r="W484" s="386"/>
      <c r="X484" s="348"/>
      <c r="Y484" s="349"/>
      <c r="Z484" s="349"/>
      <c r="AA484" s="349"/>
      <c r="AB484" s="349"/>
      <c r="AC484" s="350"/>
      <c r="AD484" s="98"/>
      <c r="AU484" s="346"/>
      <c r="AV484" s="346"/>
    </row>
    <row r="485" spans="3:48" ht="10.9" customHeight="1">
      <c r="C485" s="434"/>
      <c r="D485" s="437"/>
      <c r="E485" s="440"/>
      <c r="F485" s="440"/>
      <c r="G485" s="434"/>
      <c r="H485" s="440"/>
      <c r="I485" s="369"/>
      <c r="J485" s="370"/>
      <c r="K485" s="371"/>
      <c r="L485" s="447"/>
      <c r="M485" s="448"/>
      <c r="N485" s="448"/>
      <c r="O485" s="448"/>
      <c r="P485" s="448"/>
      <c r="Q485" s="449"/>
      <c r="R485" s="369"/>
      <c r="S485" s="370"/>
      <c r="T485" s="379"/>
      <c r="U485" s="384"/>
      <c r="V485" s="385"/>
      <c r="W485" s="386"/>
      <c r="X485" s="348"/>
      <c r="Y485" s="349"/>
      <c r="Z485" s="349"/>
      <c r="AA485" s="349"/>
      <c r="AB485" s="349"/>
      <c r="AC485" s="350"/>
      <c r="AD485" s="98"/>
      <c r="AU485" s="346"/>
      <c r="AV485" s="346"/>
    </row>
    <row r="486" spans="3:48" ht="10.9" customHeight="1">
      <c r="C486" s="444"/>
      <c r="D486" s="445"/>
      <c r="E486" s="446"/>
      <c r="F486" s="446"/>
      <c r="G486" s="444"/>
      <c r="H486" s="446"/>
      <c r="I486" s="372"/>
      <c r="J486" s="373"/>
      <c r="K486" s="374"/>
      <c r="L486" s="447"/>
      <c r="M486" s="448"/>
      <c r="N486" s="448"/>
      <c r="O486" s="448"/>
      <c r="P486" s="448"/>
      <c r="Q486" s="449"/>
      <c r="R486" s="372"/>
      <c r="S486" s="373"/>
      <c r="T486" s="380"/>
      <c r="U486" s="387"/>
      <c r="V486" s="388"/>
      <c r="W486" s="389"/>
      <c r="X486" s="348"/>
      <c r="Y486" s="349"/>
      <c r="Z486" s="349"/>
      <c r="AA486" s="349"/>
      <c r="AB486" s="349"/>
      <c r="AC486" s="350"/>
      <c r="AD486" s="98"/>
      <c r="AU486" s="346"/>
      <c r="AV486" s="346"/>
    </row>
    <row r="487" spans="3:48" ht="10.9" customHeight="1">
      <c r="C487" s="433">
        <v>6</v>
      </c>
      <c r="D487" s="436" t="s">
        <v>9</v>
      </c>
      <c r="E487" s="439">
        <v>13</v>
      </c>
      <c r="F487" s="439" t="s">
        <v>10</v>
      </c>
      <c r="G487" s="433" t="s">
        <v>22</v>
      </c>
      <c r="H487" s="439"/>
      <c r="I487" s="366"/>
      <c r="J487" s="367"/>
      <c r="K487" s="368"/>
      <c r="L487" s="447">
        <f>IF(OR(I487="○",I487="△"),IF(AU487="●",2+ROUNDDOWN(($K$246-100)/100,0)*2,0),0)</f>
        <v>0</v>
      </c>
      <c r="M487" s="448"/>
      <c r="N487" s="448"/>
      <c r="O487" s="448"/>
      <c r="P487" s="448"/>
      <c r="Q487" s="449"/>
      <c r="R487" s="366"/>
      <c r="S487" s="367"/>
      <c r="T487" s="378"/>
      <c r="U487" s="381">
        <f t="shared" ref="U487" si="206">IF(R487="①",$AL$195,IF(R487="②",$AL$226,0))</f>
        <v>0</v>
      </c>
      <c r="V487" s="382"/>
      <c r="W487" s="383"/>
      <c r="X487" s="348">
        <f t="shared" ref="X487" si="207">IF(I487="○",L487,ROUNDUP(L487*U487,1))</f>
        <v>0</v>
      </c>
      <c r="Y487" s="349"/>
      <c r="Z487" s="349"/>
      <c r="AA487" s="349"/>
      <c r="AB487" s="349"/>
      <c r="AC487" s="350"/>
      <c r="AD487" s="98"/>
      <c r="AU487" s="346" t="str">
        <f t="shared" ref="AU487" si="208">IF(OR(I487="×",AU491="×"),"×","●")</f>
        <v>●</v>
      </c>
      <c r="AV487" s="346">
        <f t="shared" ref="AV487" si="209">IF(AU487="●",IF(I487="定","-",I487),"-")</f>
        <v>0</v>
      </c>
    </row>
    <row r="488" spans="3:48" ht="10.9" customHeight="1">
      <c r="C488" s="434"/>
      <c r="D488" s="437"/>
      <c r="E488" s="440"/>
      <c r="F488" s="440"/>
      <c r="G488" s="434"/>
      <c r="H488" s="440"/>
      <c r="I488" s="369"/>
      <c r="J488" s="370"/>
      <c r="K488" s="371"/>
      <c r="L488" s="447"/>
      <c r="M488" s="448"/>
      <c r="N488" s="448"/>
      <c r="O488" s="448"/>
      <c r="P488" s="448"/>
      <c r="Q488" s="449"/>
      <c r="R488" s="369"/>
      <c r="S488" s="370"/>
      <c r="T488" s="379"/>
      <c r="U488" s="384"/>
      <c r="V488" s="385"/>
      <c r="W488" s="386"/>
      <c r="X488" s="348"/>
      <c r="Y488" s="349"/>
      <c r="Z488" s="349"/>
      <c r="AA488" s="349"/>
      <c r="AB488" s="349"/>
      <c r="AC488" s="350"/>
      <c r="AD488" s="98"/>
      <c r="AU488" s="346"/>
      <c r="AV488" s="346"/>
    </row>
    <row r="489" spans="3:48" ht="10.9" customHeight="1">
      <c r="C489" s="434"/>
      <c r="D489" s="437"/>
      <c r="E489" s="440"/>
      <c r="F489" s="440"/>
      <c r="G489" s="434"/>
      <c r="H489" s="440"/>
      <c r="I489" s="369"/>
      <c r="J489" s="370"/>
      <c r="K489" s="371"/>
      <c r="L489" s="447"/>
      <c r="M489" s="448"/>
      <c r="N489" s="448"/>
      <c r="O489" s="448"/>
      <c r="P489" s="448"/>
      <c r="Q489" s="449"/>
      <c r="R489" s="369"/>
      <c r="S489" s="370"/>
      <c r="T489" s="379"/>
      <c r="U489" s="384"/>
      <c r="V489" s="385"/>
      <c r="W489" s="386"/>
      <c r="X489" s="348"/>
      <c r="Y489" s="349"/>
      <c r="Z489" s="349"/>
      <c r="AA489" s="349"/>
      <c r="AB489" s="349"/>
      <c r="AC489" s="350"/>
      <c r="AD489" s="98"/>
      <c r="AU489" s="346"/>
      <c r="AV489" s="346"/>
    </row>
    <row r="490" spans="3:48" ht="10.9" customHeight="1">
      <c r="C490" s="444"/>
      <c r="D490" s="445"/>
      <c r="E490" s="446"/>
      <c r="F490" s="446"/>
      <c r="G490" s="444"/>
      <c r="H490" s="446"/>
      <c r="I490" s="372"/>
      <c r="J490" s="373"/>
      <c r="K490" s="374"/>
      <c r="L490" s="447"/>
      <c r="M490" s="448"/>
      <c r="N490" s="448"/>
      <c r="O490" s="448"/>
      <c r="P490" s="448"/>
      <c r="Q490" s="449"/>
      <c r="R490" s="372"/>
      <c r="S490" s="373"/>
      <c r="T490" s="380"/>
      <c r="U490" s="387"/>
      <c r="V490" s="388"/>
      <c r="W490" s="389"/>
      <c r="X490" s="348"/>
      <c r="Y490" s="349"/>
      <c r="Z490" s="349"/>
      <c r="AA490" s="349"/>
      <c r="AB490" s="349"/>
      <c r="AC490" s="350"/>
      <c r="AD490" s="98"/>
      <c r="AU490" s="346"/>
      <c r="AV490" s="346"/>
    </row>
    <row r="491" spans="3:48" ht="10.9" customHeight="1">
      <c r="C491" s="351">
        <v>6</v>
      </c>
      <c r="D491" s="354" t="s">
        <v>9</v>
      </c>
      <c r="E491" s="357">
        <v>14</v>
      </c>
      <c r="F491" s="357" t="s">
        <v>10</v>
      </c>
      <c r="G491" s="351" t="s">
        <v>23</v>
      </c>
      <c r="H491" s="357"/>
      <c r="I491" s="366"/>
      <c r="J491" s="367"/>
      <c r="K491" s="368"/>
      <c r="L491" s="375">
        <f t="shared" ref="L491" si="210">IF(AND(I491="△",AU491="●"),2+ROUNDDOWN(($K$246-100)/100,0)*2,0)</f>
        <v>0</v>
      </c>
      <c r="M491" s="376"/>
      <c r="N491" s="376"/>
      <c r="O491" s="376"/>
      <c r="P491" s="376"/>
      <c r="Q491" s="377"/>
      <c r="R491" s="366"/>
      <c r="S491" s="367"/>
      <c r="T491" s="378"/>
      <c r="U491" s="381">
        <f t="shared" ref="U491" si="211">IF(R491="①",$AL$195,IF(R491="②",$AL$226,0))</f>
        <v>0</v>
      </c>
      <c r="V491" s="382"/>
      <c r="W491" s="383"/>
      <c r="X491" s="348">
        <f t="shared" ref="X491" si="212">IF(I491="○",L491,ROUNDUP(L491*U491,1))</f>
        <v>0</v>
      </c>
      <c r="Y491" s="349"/>
      <c r="Z491" s="349"/>
      <c r="AA491" s="349"/>
      <c r="AB491" s="349"/>
      <c r="AC491" s="350"/>
      <c r="AD491" s="98"/>
      <c r="AU491" s="346" t="str">
        <f t="shared" ref="AU491" si="213">IF(OR(I491="×",AU495="×"),"×","●")</f>
        <v>●</v>
      </c>
      <c r="AV491" s="346">
        <f t="shared" ref="AV491" si="214">IF(AU491="●",IF(I491="定","-",I491),"-")</f>
        <v>0</v>
      </c>
    </row>
    <row r="492" spans="3:48" ht="10.9" customHeight="1">
      <c r="C492" s="442"/>
      <c r="D492" s="443"/>
      <c r="E492" s="358"/>
      <c r="F492" s="358"/>
      <c r="G492" s="442"/>
      <c r="H492" s="358"/>
      <c r="I492" s="369"/>
      <c r="J492" s="370"/>
      <c r="K492" s="371"/>
      <c r="L492" s="375"/>
      <c r="M492" s="376"/>
      <c r="N492" s="376"/>
      <c r="O492" s="376"/>
      <c r="P492" s="376"/>
      <c r="Q492" s="377"/>
      <c r="R492" s="369"/>
      <c r="S492" s="370"/>
      <c r="T492" s="379"/>
      <c r="U492" s="384"/>
      <c r="V492" s="385"/>
      <c r="W492" s="386"/>
      <c r="X492" s="348"/>
      <c r="Y492" s="349"/>
      <c r="Z492" s="349"/>
      <c r="AA492" s="349"/>
      <c r="AB492" s="349"/>
      <c r="AC492" s="350"/>
      <c r="AD492" s="98"/>
      <c r="AU492" s="346"/>
      <c r="AV492" s="346"/>
    </row>
    <row r="493" spans="3:48" ht="10.9" customHeight="1">
      <c r="C493" s="442"/>
      <c r="D493" s="443"/>
      <c r="E493" s="358"/>
      <c r="F493" s="358"/>
      <c r="G493" s="442"/>
      <c r="H493" s="358"/>
      <c r="I493" s="369"/>
      <c r="J493" s="370"/>
      <c r="K493" s="371"/>
      <c r="L493" s="375"/>
      <c r="M493" s="376"/>
      <c r="N493" s="376"/>
      <c r="O493" s="376"/>
      <c r="P493" s="376"/>
      <c r="Q493" s="377"/>
      <c r="R493" s="369"/>
      <c r="S493" s="370"/>
      <c r="T493" s="379"/>
      <c r="U493" s="384"/>
      <c r="V493" s="385"/>
      <c r="W493" s="386"/>
      <c r="X493" s="348"/>
      <c r="Y493" s="349"/>
      <c r="Z493" s="349"/>
      <c r="AA493" s="349"/>
      <c r="AB493" s="349"/>
      <c r="AC493" s="350"/>
      <c r="AD493" s="98"/>
      <c r="AU493" s="346"/>
      <c r="AV493" s="346"/>
    </row>
    <row r="494" spans="3:48" ht="10.9" customHeight="1">
      <c r="C494" s="353"/>
      <c r="D494" s="356"/>
      <c r="E494" s="359"/>
      <c r="F494" s="359"/>
      <c r="G494" s="353"/>
      <c r="H494" s="359"/>
      <c r="I494" s="372"/>
      <c r="J494" s="373"/>
      <c r="K494" s="374"/>
      <c r="L494" s="375"/>
      <c r="M494" s="376"/>
      <c r="N494" s="376"/>
      <c r="O494" s="376"/>
      <c r="P494" s="376"/>
      <c r="Q494" s="377"/>
      <c r="R494" s="372"/>
      <c r="S494" s="373"/>
      <c r="T494" s="380"/>
      <c r="U494" s="387"/>
      <c r="V494" s="388"/>
      <c r="W494" s="389"/>
      <c r="X494" s="348"/>
      <c r="Y494" s="349"/>
      <c r="Z494" s="349"/>
      <c r="AA494" s="349"/>
      <c r="AB494" s="349"/>
      <c r="AC494" s="350"/>
      <c r="AD494" s="98"/>
      <c r="AU494" s="346"/>
      <c r="AV494" s="346"/>
    </row>
    <row r="495" spans="3:48" ht="10.9" customHeight="1">
      <c r="C495" s="351">
        <v>6</v>
      </c>
      <c r="D495" s="354" t="s">
        <v>9</v>
      </c>
      <c r="E495" s="357">
        <v>15</v>
      </c>
      <c r="F495" s="357" t="s">
        <v>10</v>
      </c>
      <c r="G495" s="351" t="s">
        <v>24</v>
      </c>
      <c r="H495" s="357"/>
      <c r="I495" s="366"/>
      <c r="J495" s="367"/>
      <c r="K495" s="368"/>
      <c r="L495" s="375">
        <f t="shared" ref="L495" si="215">IF(AND(I495="△",AU495="●"),2+ROUNDDOWN(($K$246-100)/100,0)*2,0)</f>
        <v>0</v>
      </c>
      <c r="M495" s="376"/>
      <c r="N495" s="376"/>
      <c r="O495" s="376"/>
      <c r="P495" s="376"/>
      <c r="Q495" s="377"/>
      <c r="R495" s="366"/>
      <c r="S495" s="367"/>
      <c r="T495" s="378"/>
      <c r="U495" s="381">
        <f t="shared" ref="U495" si="216">IF(R495="①",$AL$195,IF(R495="②",$AL$226,0))</f>
        <v>0</v>
      </c>
      <c r="V495" s="382"/>
      <c r="W495" s="383"/>
      <c r="X495" s="348">
        <f t="shared" ref="X495" si="217">IF(I495="○",L495,ROUNDUP(L495*U495,1))</f>
        <v>0</v>
      </c>
      <c r="Y495" s="349"/>
      <c r="Z495" s="349"/>
      <c r="AA495" s="349"/>
      <c r="AB495" s="349"/>
      <c r="AC495" s="350"/>
      <c r="AD495" s="98"/>
      <c r="AU495" s="346" t="str">
        <f t="shared" ref="AU495" si="218">IF(OR(I495="×",AU499="×"),"×","●")</f>
        <v>●</v>
      </c>
      <c r="AV495" s="346">
        <f t="shared" ref="AV495" si="219">IF(AU495="●",IF(I495="定","-",I495),"-")</f>
        <v>0</v>
      </c>
    </row>
    <row r="496" spans="3:48" ht="10.9" customHeight="1">
      <c r="C496" s="442"/>
      <c r="D496" s="443"/>
      <c r="E496" s="358"/>
      <c r="F496" s="358"/>
      <c r="G496" s="442"/>
      <c r="H496" s="358"/>
      <c r="I496" s="369"/>
      <c r="J496" s="370"/>
      <c r="K496" s="371"/>
      <c r="L496" s="375"/>
      <c r="M496" s="376"/>
      <c r="N496" s="376"/>
      <c r="O496" s="376"/>
      <c r="P496" s="376"/>
      <c r="Q496" s="377"/>
      <c r="R496" s="369"/>
      <c r="S496" s="370"/>
      <c r="T496" s="379"/>
      <c r="U496" s="384"/>
      <c r="V496" s="385"/>
      <c r="W496" s="386"/>
      <c r="X496" s="348"/>
      <c r="Y496" s="349"/>
      <c r="Z496" s="349"/>
      <c r="AA496" s="349"/>
      <c r="AB496" s="349"/>
      <c r="AC496" s="350"/>
      <c r="AD496" s="98"/>
      <c r="AU496" s="346"/>
      <c r="AV496" s="346"/>
    </row>
    <row r="497" spans="3:48" ht="10.9" customHeight="1">
      <c r="C497" s="442"/>
      <c r="D497" s="443"/>
      <c r="E497" s="358"/>
      <c r="F497" s="358"/>
      <c r="G497" s="442"/>
      <c r="H497" s="358"/>
      <c r="I497" s="369"/>
      <c r="J497" s="370"/>
      <c r="K497" s="371"/>
      <c r="L497" s="375"/>
      <c r="M497" s="376"/>
      <c r="N497" s="376"/>
      <c r="O497" s="376"/>
      <c r="P497" s="376"/>
      <c r="Q497" s="377"/>
      <c r="R497" s="369"/>
      <c r="S497" s="370"/>
      <c r="T497" s="379"/>
      <c r="U497" s="384"/>
      <c r="V497" s="385"/>
      <c r="W497" s="386"/>
      <c r="X497" s="348"/>
      <c r="Y497" s="349"/>
      <c r="Z497" s="349"/>
      <c r="AA497" s="349"/>
      <c r="AB497" s="349"/>
      <c r="AC497" s="350"/>
      <c r="AD497" s="98"/>
      <c r="AU497" s="346"/>
      <c r="AV497" s="346"/>
    </row>
    <row r="498" spans="3:48" ht="10.9" customHeight="1">
      <c r="C498" s="353"/>
      <c r="D498" s="356"/>
      <c r="E498" s="359"/>
      <c r="F498" s="359"/>
      <c r="G498" s="353"/>
      <c r="H498" s="359"/>
      <c r="I498" s="372"/>
      <c r="J498" s="373"/>
      <c r="K498" s="374"/>
      <c r="L498" s="375"/>
      <c r="M498" s="376"/>
      <c r="N498" s="376"/>
      <c r="O498" s="376"/>
      <c r="P498" s="376"/>
      <c r="Q498" s="377"/>
      <c r="R498" s="372"/>
      <c r="S498" s="373"/>
      <c r="T498" s="380"/>
      <c r="U498" s="387"/>
      <c r="V498" s="388"/>
      <c r="W498" s="389"/>
      <c r="X498" s="348"/>
      <c r="Y498" s="349"/>
      <c r="Z498" s="349"/>
      <c r="AA498" s="349"/>
      <c r="AB498" s="349"/>
      <c r="AC498" s="350"/>
      <c r="AD498" s="98"/>
      <c r="AU498" s="346"/>
      <c r="AV498" s="346"/>
    </row>
    <row r="499" spans="3:48" ht="10.9" customHeight="1">
      <c r="C499" s="351">
        <v>6</v>
      </c>
      <c r="D499" s="354" t="s">
        <v>9</v>
      </c>
      <c r="E499" s="357">
        <v>16</v>
      </c>
      <c r="F499" s="357" t="s">
        <v>10</v>
      </c>
      <c r="G499" s="351" t="s">
        <v>25</v>
      </c>
      <c r="H499" s="357"/>
      <c r="I499" s="366"/>
      <c r="J499" s="367"/>
      <c r="K499" s="368"/>
      <c r="L499" s="375">
        <f t="shared" ref="L499" si="220">IF(AND(I499="△",AU499="●"),2+ROUNDDOWN(($K$246-100)/100,0)*2,0)</f>
        <v>0</v>
      </c>
      <c r="M499" s="376"/>
      <c r="N499" s="376"/>
      <c r="O499" s="376"/>
      <c r="P499" s="376"/>
      <c r="Q499" s="377"/>
      <c r="R499" s="366"/>
      <c r="S499" s="367"/>
      <c r="T499" s="378"/>
      <c r="U499" s="381">
        <f t="shared" ref="U499" si="221">IF(R499="①",$AL$195,IF(R499="②",$AL$226,0))</f>
        <v>0</v>
      </c>
      <c r="V499" s="382"/>
      <c r="W499" s="383"/>
      <c r="X499" s="348">
        <f t="shared" ref="X499" si="222">IF(I499="○",L499,ROUNDUP(L499*U499,1))</f>
        <v>0</v>
      </c>
      <c r="Y499" s="349"/>
      <c r="Z499" s="349"/>
      <c r="AA499" s="349"/>
      <c r="AB499" s="349"/>
      <c r="AC499" s="350"/>
      <c r="AD499" s="98"/>
      <c r="AU499" s="346" t="str">
        <f t="shared" ref="AU499" si="223">IF(OR(I499="×",AU503="×"),"×","●")</f>
        <v>●</v>
      </c>
      <c r="AV499" s="346">
        <f t="shared" ref="AV499" si="224">IF(AU499="●",IF(I499="定","-",I499),"-")</f>
        <v>0</v>
      </c>
    </row>
    <row r="500" spans="3:48" ht="10.9" customHeight="1">
      <c r="C500" s="442"/>
      <c r="D500" s="443"/>
      <c r="E500" s="358"/>
      <c r="F500" s="358"/>
      <c r="G500" s="442"/>
      <c r="H500" s="358"/>
      <c r="I500" s="369"/>
      <c r="J500" s="370"/>
      <c r="K500" s="371"/>
      <c r="L500" s="375"/>
      <c r="M500" s="376"/>
      <c r="N500" s="376"/>
      <c r="O500" s="376"/>
      <c r="P500" s="376"/>
      <c r="Q500" s="377"/>
      <c r="R500" s="369"/>
      <c r="S500" s="370"/>
      <c r="T500" s="379"/>
      <c r="U500" s="384"/>
      <c r="V500" s="385"/>
      <c r="W500" s="386"/>
      <c r="X500" s="348"/>
      <c r="Y500" s="349"/>
      <c r="Z500" s="349"/>
      <c r="AA500" s="349"/>
      <c r="AB500" s="349"/>
      <c r="AC500" s="350"/>
      <c r="AD500" s="98"/>
      <c r="AU500" s="346"/>
      <c r="AV500" s="346"/>
    </row>
    <row r="501" spans="3:48" ht="10.9" customHeight="1">
      <c r="C501" s="442"/>
      <c r="D501" s="443"/>
      <c r="E501" s="358"/>
      <c r="F501" s="358"/>
      <c r="G501" s="442"/>
      <c r="H501" s="358"/>
      <c r="I501" s="369"/>
      <c r="J501" s="370"/>
      <c r="K501" s="371"/>
      <c r="L501" s="375"/>
      <c r="M501" s="376"/>
      <c r="N501" s="376"/>
      <c r="O501" s="376"/>
      <c r="P501" s="376"/>
      <c r="Q501" s="377"/>
      <c r="R501" s="369"/>
      <c r="S501" s="370"/>
      <c r="T501" s="379"/>
      <c r="U501" s="384"/>
      <c r="V501" s="385"/>
      <c r="W501" s="386"/>
      <c r="X501" s="348"/>
      <c r="Y501" s="349"/>
      <c r="Z501" s="349"/>
      <c r="AA501" s="349"/>
      <c r="AB501" s="349"/>
      <c r="AC501" s="350"/>
      <c r="AD501" s="98"/>
      <c r="AU501" s="346"/>
      <c r="AV501" s="346"/>
    </row>
    <row r="502" spans="3:48" ht="10.9" customHeight="1">
      <c r="C502" s="353"/>
      <c r="D502" s="356"/>
      <c r="E502" s="359"/>
      <c r="F502" s="359"/>
      <c r="G502" s="353"/>
      <c r="H502" s="359"/>
      <c r="I502" s="372"/>
      <c r="J502" s="373"/>
      <c r="K502" s="374"/>
      <c r="L502" s="375"/>
      <c r="M502" s="376"/>
      <c r="N502" s="376"/>
      <c r="O502" s="376"/>
      <c r="P502" s="376"/>
      <c r="Q502" s="377"/>
      <c r="R502" s="372"/>
      <c r="S502" s="373"/>
      <c r="T502" s="380"/>
      <c r="U502" s="387"/>
      <c r="V502" s="388"/>
      <c r="W502" s="389"/>
      <c r="X502" s="348"/>
      <c r="Y502" s="349"/>
      <c r="Z502" s="349"/>
      <c r="AA502" s="349"/>
      <c r="AB502" s="349"/>
      <c r="AC502" s="350"/>
      <c r="AD502" s="98"/>
      <c r="AU502" s="346"/>
      <c r="AV502" s="346"/>
    </row>
    <row r="503" spans="3:48" ht="10.9" customHeight="1">
      <c r="C503" s="351">
        <v>6</v>
      </c>
      <c r="D503" s="354" t="s">
        <v>9</v>
      </c>
      <c r="E503" s="357">
        <v>17</v>
      </c>
      <c r="F503" s="357" t="s">
        <v>10</v>
      </c>
      <c r="G503" s="351" t="s">
        <v>19</v>
      </c>
      <c r="H503" s="357"/>
      <c r="I503" s="366"/>
      <c r="J503" s="367"/>
      <c r="K503" s="368"/>
      <c r="L503" s="375">
        <f t="shared" ref="L503" si="225">IF(AND(I503="△",AU503="●"),2+ROUNDDOWN(($K$246-100)/100,0)*2,0)</f>
        <v>0</v>
      </c>
      <c r="M503" s="376"/>
      <c r="N503" s="376"/>
      <c r="O503" s="376"/>
      <c r="P503" s="376"/>
      <c r="Q503" s="377"/>
      <c r="R503" s="366"/>
      <c r="S503" s="367"/>
      <c r="T503" s="378"/>
      <c r="U503" s="381">
        <f t="shared" ref="U503" si="226">IF(R503="①",$AL$195,IF(R503="②",$AL$226,0))</f>
        <v>0</v>
      </c>
      <c r="V503" s="382"/>
      <c r="W503" s="383"/>
      <c r="X503" s="348">
        <f t="shared" ref="X503" si="227">IF(I503="○",L503,ROUNDUP(L503*U503,1))</f>
        <v>0</v>
      </c>
      <c r="Y503" s="349"/>
      <c r="Z503" s="349"/>
      <c r="AA503" s="349"/>
      <c r="AB503" s="349"/>
      <c r="AC503" s="350"/>
      <c r="AD503" s="98"/>
      <c r="AU503" s="346" t="str">
        <f t="shared" ref="AU503" si="228">IF(OR(I503="×",AU507="×"),"×","●")</f>
        <v>●</v>
      </c>
      <c r="AV503" s="346">
        <f t="shared" ref="AV503" si="229">IF(AU503="●",IF(I503="定","-",I503),"-")</f>
        <v>0</v>
      </c>
    </row>
    <row r="504" spans="3:48" ht="10.9" customHeight="1">
      <c r="C504" s="442"/>
      <c r="D504" s="443"/>
      <c r="E504" s="358"/>
      <c r="F504" s="358"/>
      <c r="G504" s="442"/>
      <c r="H504" s="358"/>
      <c r="I504" s="369"/>
      <c r="J504" s="370"/>
      <c r="K504" s="371"/>
      <c r="L504" s="375"/>
      <c r="M504" s="376"/>
      <c r="N504" s="376"/>
      <c r="O504" s="376"/>
      <c r="P504" s="376"/>
      <c r="Q504" s="377"/>
      <c r="R504" s="369"/>
      <c r="S504" s="370"/>
      <c r="T504" s="379"/>
      <c r="U504" s="384"/>
      <c r="V504" s="385"/>
      <c r="W504" s="386"/>
      <c r="X504" s="348"/>
      <c r="Y504" s="349"/>
      <c r="Z504" s="349"/>
      <c r="AA504" s="349"/>
      <c r="AB504" s="349"/>
      <c r="AC504" s="350"/>
      <c r="AD504" s="98"/>
      <c r="AU504" s="346"/>
      <c r="AV504" s="346"/>
    </row>
    <row r="505" spans="3:48" ht="10.9" customHeight="1">
      <c r="C505" s="442"/>
      <c r="D505" s="443"/>
      <c r="E505" s="358"/>
      <c r="F505" s="358"/>
      <c r="G505" s="442"/>
      <c r="H505" s="358"/>
      <c r="I505" s="369"/>
      <c r="J505" s="370"/>
      <c r="K505" s="371"/>
      <c r="L505" s="375"/>
      <c r="M505" s="376"/>
      <c r="N505" s="376"/>
      <c r="O505" s="376"/>
      <c r="P505" s="376"/>
      <c r="Q505" s="377"/>
      <c r="R505" s="369"/>
      <c r="S505" s="370"/>
      <c r="T505" s="379"/>
      <c r="U505" s="384"/>
      <c r="V505" s="385"/>
      <c r="W505" s="386"/>
      <c r="X505" s="348"/>
      <c r="Y505" s="349"/>
      <c r="Z505" s="349"/>
      <c r="AA505" s="349"/>
      <c r="AB505" s="349"/>
      <c r="AC505" s="350"/>
      <c r="AD505" s="98"/>
      <c r="AU505" s="346"/>
      <c r="AV505" s="346"/>
    </row>
    <row r="506" spans="3:48" ht="10.9" customHeight="1">
      <c r="C506" s="353"/>
      <c r="D506" s="356"/>
      <c r="E506" s="359"/>
      <c r="F506" s="359"/>
      <c r="G506" s="353"/>
      <c r="H506" s="359"/>
      <c r="I506" s="372"/>
      <c r="J506" s="373"/>
      <c r="K506" s="374"/>
      <c r="L506" s="375"/>
      <c r="M506" s="376"/>
      <c r="N506" s="376"/>
      <c r="O506" s="376"/>
      <c r="P506" s="376"/>
      <c r="Q506" s="377"/>
      <c r="R506" s="372"/>
      <c r="S506" s="373"/>
      <c r="T506" s="380"/>
      <c r="U506" s="387"/>
      <c r="V506" s="388"/>
      <c r="W506" s="389"/>
      <c r="X506" s="348"/>
      <c r="Y506" s="349"/>
      <c r="Z506" s="349"/>
      <c r="AA506" s="349"/>
      <c r="AB506" s="349"/>
      <c r="AC506" s="350"/>
      <c r="AD506" s="98"/>
      <c r="AU506" s="346"/>
      <c r="AV506" s="346"/>
    </row>
    <row r="507" spans="3:48" ht="10.9" customHeight="1">
      <c r="C507" s="351">
        <v>6</v>
      </c>
      <c r="D507" s="354" t="s">
        <v>9</v>
      </c>
      <c r="E507" s="357">
        <v>18</v>
      </c>
      <c r="F507" s="357" t="s">
        <v>10</v>
      </c>
      <c r="G507" s="351" t="s">
        <v>20</v>
      </c>
      <c r="H507" s="357"/>
      <c r="I507" s="366"/>
      <c r="J507" s="367"/>
      <c r="K507" s="368"/>
      <c r="L507" s="375">
        <f t="shared" ref="L507" si="230">IF(AND(I507="△",AU507="●"),2+ROUNDDOWN(($K$246-100)/100,0)*2,0)</f>
        <v>0</v>
      </c>
      <c r="M507" s="376"/>
      <c r="N507" s="376"/>
      <c r="O507" s="376"/>
      <c r="P507" s="376"/>
      <c r="Q507" s="377"/>
      <c r="R507" s="366"/>
      <c r="S507" s="367"/>
      <c r="T507" s="378"/>
      <c r="U507" s="381">
        <f t="shared" ref="U507" si="231">IF(R507="①",$AL$195,IF(R507="②",$AL$226,0))</f>
        <v>0</v>
      </c>
      <c r="V507" s="382"/>
      <c r="W507" s="383"/>
      <c r="X507" s="348">
        <f t="shared" ref="X507" si="232">IF(I507="○",L507,ROUNDUP(L507*U507,1))</f>
        <v>0</v>
      </c>
      <c r="Y507" s="349"/>
      <c r="Z507" s="349"/>
      <c r="AA507" s="349"/>
      <c r="AB507" s="349"/>
      <c r="AC507" s="350"/>
      <c r="AD507" s="98"/>
      <c r="AU507" s="346" t="str">
        <f t="shared" ref="AU507" si="233">IF(OR(I507="×",AU511="×"),"×","●")</f>
        <v>●</v>
      </c>
      <c r="AV507" s="346">
        <f t="shared" ref="AV507" si="234">IF(AU507="●",IF(I507="定","-",I507),"-")</f>
        <v>0</v>
      </c>
    </row>
    <row r="508" spans="3:48" ht="10.9" customHeight="1">
      <c r="C508" s="442"/>
      <c r="D508" s="443"/>
      <c r="E508" s="358"/>
      <c r="F508" s="358"/>
      <c r="G508" s="442"/>
      <c r="H508" s="358"/>
      <c r="I508" s="369"/>
      <c r="J508" s="370"/>
      <c r="K508" s="371"/>
      <c r="L508" s="375"/>
      <c r="M508" s="376"/>
      <c r="N508" s="376"/>
      <c r="O508" s="376"/>
      <c r="P508" s="376"/>
      <c r="Q508" s="377"/>
      <c r="R508" s="369"/>
      <c r="S508" s="370"/>
      <c r="T508" s="379"/>
      <c r="U508" s="384"/>
      <c r="V508" s="385"/>
      <c r="W508" s="386"/>
      <c r="X508" s="348"/>
      <c r="Y508" s="349"/>
      <c r="Z508" s="349"/>
      <c r="AA508" s="349"/>
      <c r="AB508" s="349"/>
      <c r="AC508" s="350"/>
      <c r="AD508" s="98"/>
      <c r="AU508" s="346"/>
      <c r="AV508" s="346"/>
    </row>
    <row r="509" spans="3:48" ht="10.9" customHeight="1">
      <c r="C509" s="442"/>
      <c r="D509" s="443"/>
      <c r="E509" s="358"/>
      <c r="F509" s="358"/>
      <c r="G509" s="442"/>
      <c r="H509" s="358"/>
      <c r="I509" s="369"/>
      <c r="J509" s="370"/>
      <c r="K509" s="371"/>
      <c r="L509" s="375"/>
      <c r="M509" s="376"/>
      <c r="N509" s="376"/>
      <c r="O509" s="376"/>
      <c r="P509" s="376"/>
      <c r="Q509" s="377"/>
      <c r="R509" s="369"/>
      <c r="S509" s="370"/>
      <c r="T509" s="379"/>
      <c r="U509" s="384"/>
      <c r="V509" s="385"/>
      <c r="W509" s="386"/>
      <c r="X509" s="348"/>
      <c r="Y509" s="349"/>
      <c r="Z509" s="349"/>
      <c r="AA509" s="349"/>
      <c r="AB509" s="349"/>
      <c r="AC509" s="350"/>
      <c r="AD509" s="98"/>
      <c r="AU509" s="346"/>
      <c r="AV509" s="346"/>
    </row>
    <row r="510" spans="3:48" ht="10.9" customHeight="1">
      <c r="C510" s="353"/>
      <c r="D510" s="356"/>
      <c r="E510" s="359"/>
      <c r="F510" s="359"/>
      <c r="G510" s="353"/>
      <c r="H510" s="359"/>
      <c r="I510" s="372"/>
      <c r="J510" s="373"/>
      <c r="K510" s="374"/>
      <c r="L510" s="375"/>
      <c r="M510" s="376"/>
      <c r="N510" s="376"/>
      <c r="O510" s="376"/>
      <c r="P510" s="376"/>
      <c r="Q510" s="377"/>
      <c r="R510" s="372"/>
      <c r="S510" s="373"/>
      <c r="T510" s="380"/>
      <c r="U510" s="387"/>
      <c r="V510" s="388"/>
      <c r="W510" s="389"/>
      <c r="X510" s="348"/>
      <c r="Y510" s="349"/>
      <c r="Z510" s="349"/>
      <c r="AA510" s="349"/>
      <c r="AB510" s="349"/>
      <c r="AC510" s="350"/>
      <c r="AD510" s="98"/>
      <c r="AU510" s="346"/>
      <c r="AV510" s="346"/>
    </row>
    <row r="511" spans="3:48" ht="10.9" customHeight="1">
      <c r="C511" s="433">
        <v>6</v>
      </c>
      <c r="D511" s="436" t="s">
        <v>9</v>
      </c>
      <c r="E511" s="439">
        <v>19</v>
      </c>
      <c r="F511" s="439" t="s">
        <v>10</v>
      </c>
      <c r="G511" s="433" t="s">
        <v>21</v>
      </c>
      <c r="H511" s="439"/>
      <c r="I511" s="366"/>
      <c r="J511" s="367"/>
      <c r="K511" s="368"/>
      <c r="L511" s="375">
        <f>IF(OR(I511="○",I511="△"),IF(AU511="●",2+ROUNDDOWN(($K$246-100)/100,0)*2,0),0)</f>
        <v>0</v>
      </c>
      <c r="M511" s="376"/>
      <c r="N511" s="376"/>
      <c r="O511" s="376"/>
      <c r="P511" s="376"/>
      <c r="Q511" s="377"/>
      <c r="R511" s="366"/>
      <c r="S511" s="367"/>
      <c r="T511" s="378"/>
      <c r="U511" s="381">
        <f t="shared" ref="U511" si="235">IF(R511="①",$AL$195,IF(R511="②",$AL$226,0))</f>
        <v>0</v>
      </c>
      <c r="V511" s="382"/>
      <c r="W511" s="383"/>
      <c r="X511" s="348">
        <f t="shared" ref="X511" si="236">IF(I511="○",L511,ROUNDUP(L511*U511,1))</f>
        <v>0</v>
      </c>
      <c r="Y511" s="349"/>
      <c r="Z511" s="349"/>
      <c r="AA511" s="349"/>
      <c r="AB511" s="349"/>
      <c r="AC511" s="350"/>
      <c r="AD511" s="98"/>
      <c r="AU511" s="346" t="str">
        <f>IF(OR(I511="×",AU515="×"),"×","●")</f>
        <v>●</v>
      </c>
      <c r="AV511" s="346">
        <f t="shared" ref="AV511" si="237">IF(AU511="●",IF(I511="定","-",I511),"-")</f>
        <v>0</v>
      </c>
    </row>
    <row r="512" spans="3:48" ht="10.9" customHeight="1">
      <c r="C512" s="434"/>
      <c r="D512" s="437"/>
      <c r="E512" s="440"/>
      <c r="F512" s="440"/>
      <c r="G512" s="434"/>
      <c r="H512" s="440"/>
      <c r="I512" s="369"/>
      <c r="J512" s="370"/>
      <c r="K512" s="371"/>
      <c r="L512" s="375"/>
      <c r="M512" s="376"/>
      <c r="N512" s="376"/>
      <c r="O512" s="376"/>
      <c r="P512" s="376"/>
      <c r="Q512" s="377"/>
      <c r="R512" s="369"/>
      <c r="S512" s="370"/>
      <c r="T512" s="379"/>
      <c r="U512" s="384"/>
      <c r="V512" s="385"/>
      <c r="W512" s="386"/>
      <c r="X512" s="348"/>
      <c r="Y512" s="349"/>
      <c r="Z512" s="349"/>
      <c r="AA512" s="349"/>
      <c r="AB512" s="349"/>
      <c r="AC512" s="350"/>
      <c r="AD512" s="98"/>
      <c r="AU512" s="346"/>
      <c r="AV512" s="346"/>
    </row>
    <row r="513" spans="3:48" ht="10.9" customHeight="1">
      <c r="C513" s="434"/>
      <c r="D513" s="437"/>
      <c r="E513" s="440"/>
      <c r="F513" s="440"/>
      <c r="G513" s="434"/>
      <c r="H513" s="440"/>
      <c r="I513" s="369"/>
      <c r="J513" s="370"/>
      <c r="K513" s="371"/>
      <c r="L513" s="375"/>
      <c r="M513" s="376"/>
      <c r="N513" s="376"/>
      <c r="O513" s="376"/>
      <c r="P513" s="376"/>
      <c r="Q513" s="377"/>
      <c r="R513" s="369"/>
      <c r="S513" s="370"/>
      <c r="T513" s="379"/>
      <c r="U513" s="384"/>
      <c r="V513" s="385"/>
      <c r="W513" s="386"/>
      <c r="X513" s="348"/>
      <c r="Y513" s="349"/>
      <c r="Z513" s="349"/>
      <c r="AA513" s="349"/>
      <c r="AB513" s="349"/>
      <c r="AC513" s="350"/>
      <c r="AD513" s="98"/>
      <c r="AU513" s="346"/>
      <c r="AV513" s="346"/>
    </row>
    <row r="514" spans="3:48" ht="10.9" customHeight="1">
      <c r="C514" s="444"/>
      <c r="D514" s="445"/>
      <c r="E514" s="446"/>
      <c r="F514" s="446"/>
      <c r="G514" s="444"/>
      <c r="H514" s="446"/>
      <c r="I514" s="372"/>
      <c r="J514" s="373"/>
      <c r="K514" s="374"/>
      <c r="L514" s="375"/>
      <c r="M514" s="376"/>
      <c r="N514" s="376"/>
      <c r="O514" s="376"/>
      <c r="P514" s="376"/>
      <c r="Q514" s="377"/>
      <c r="R514" s="372"/>
      <c r="S514" s="373"/>
      <c r="T514" s="380"/>
      <c r="U514" s="387"/>
      <c r="V514" s="388"/>
      <c r="W514" s="389"/>
      <c r="X514" s="348"/>
      <c r="Y514" s="349"/>
      <c r="Z514" s="349"/>
      <c r="AA514" s="349"/>
      <c r="AB514" s="349"/>
      <c r="AC514" s="350"/>
      <c r="AD514" s="98"/>
      <c r="AU514" s="346"/>
      <c r="AV514" s="346"/>
    </row>
    <row r="515" spans="3:48" ht="10.9" customHeight="1">
      <c r="C515" s="433">
        <v>6</v>
      </c>
      <c r="D515" s="436" t="s">
        <v>9</v>
      </c>
      <c r="E515" s="439">
        <v>20</v>
      </c>
      <c r="F515" s="439" t="s">
        <v>10</v>
      </c>
      <c r="G515" s="433" t="s">
        <v>22</v>
      </c>
      <c r="H515" s="439"/>
      <c r="I515" s="366"/>
      <c r="J515" s="367"/>
      <c r="K515" s="368"/>
      <c r="L515" s="375">
        <f>IF(OR(I515="○",I515="△"),IF(AU515="●",2+ROUNDDOWN(($K$246-100)/100,0)*2,0),0)</f>
        <v>0</v>
      </c>
      <c r="M515" s="376"/>
      <c r="N515" s="376"/>
      <c r="O515" s="376"/>
      <c r="P515" s="376"/>
      <c r="Q515" s="377"/>
      <c r="R515" s="366"/>
      <c r="S515" s="367"/>
      <c r="T515" s="378"/>
      <c r="U515" s="381">
        <f t="shared" ref="U515" si="238">IF(R515="①",$AL$195,IF(R515="②",$AL$226,0))</f>
        <v>0</v>
      </c>
      <c r="V515" s="382"/>
      <c r="W515" s="383"/>
      <c r="X515" s="348">
        <f t="shared" ref="X515" si="239">IF(I515="○",L515,ROUNDUP(L515*U515,1))</f>
        <v>0</v>
      </c>
      <c r="Y515" s="349"/>
      <c r="Z515" s="349"/>
      <c r="AA515" s="349"/>
      <c r="AB515" s="349"/>
      <c r="AC515" s="350"/>
      <c r="AD515" s="98"/>
      <c r="AU515" s="346" t="str">
        <f>IF(I515="×","×","●")</f>
        <v>●</v>
      </c>
      <c r="AV515" s="346">
        <f t="shared" ref="AV515" si="240">IF(AU515="●",IF(I515="定","-",I515),"-")</f>
        <v>0</v>
      </c>
    </row>
    <row r="516" spans="3:48" ht="10.9" customHeight="1">
      <c r="C516" s="434"/>
      <c r="D516" s="437"/>
      <c r="E516" s="440"/>
      <c r="F516" s="440"/>
      <c r="G516" s="434"/>
      <c r="H516" s="440"/>
      <c r="I516" s="369"/>
      <c r="J516" s="370"/>
      <c r="K516" s="371"/>
      <c r="L516" s="375"/>
      <c r="M516" s="376"/>
      <c r="N516" s="376"/>
      <c r="O516" s="376"/>
      <c r="P516" s="376"/>
      <c r="Q516" s="377"/>
      <c r="R516" s="369"/>
      <c r="S516" s="370"/>
      <c r="T516" s="379"/>
      <c r="U516" s="384"/>
      <c r="V516" s="385"/>
      <c r="W516" s="386"/>
      <c r="X516" s="348"/>
      <c r="Y516" s="349"/>
      <c r="Z516" s="349"/>
      <c r="AA516" s="349"/>
      <c r="AB516" s="349"/>
      <c r="AC516" s="350"/>
      <c r="AD516" s="98"/>
      <c r="AU516" s="346"/>
      <c r="AV516" s="346"/>
    </row>
    <row r="517" spans="3:48" ht="10.9" customHeight="1">
      <c r="C517" s="434"/>
      <c r="D517" s="437"/>
      <c r="E517" s="440"/>
      <c r="F517" s="440"/>
      <c r="G517" s="434"/>
      <c r="H517" s="440"/>
      <c r="I517" s="369"/>
      <c r="J517" s="370"/>
      <c r="K517" s="371"/>
      <c r="L517" s="375"/>
      <c r="M517" s="376"/>
      <c r="N517" s="376"/>
      <c r="O517" s="376"/>
      <c r="P517" s="376"/>
      <c r="Q517" s="377"/>
      <c r="R517" s="369"/>
      <c r="S517" s="370"/>
      <c r="T517" s="379"/>
      <c r="U517" s="384"/>
      <c r="V517" s="385"/>
      <c r="W517" s="386"/>
      <c r="X517" s="348"/>
      <c r="Y517" s="349"/>
      <c r="Z517" s="349"/>
      <c r="AA517" s="349"/>
      <c r="AB517" s="349"/>
      <c r="AC517" s="350"/>
      <c r="AD517" s="98"/>
      <c r="AU517" s="346"/>
      <c r="AV517" s="346"/>
    </row>
    <row r="518" spans="3:48" ht="10.9" customHeight="1" thickBot="1">
      <c r="C518" s="435"/>
      <c r="D518" s="438"/>
      <c r="E518" s="441"/>
      <c r="F518" s="441"/>
      <c r="G518" s="435"/>
      <c r="H518" s="441"/>
      <c r="I518" s="409"/>
      <c r="J518" s="410"/>
      <c r="K518" s="411"/>
      <c r="L518" s="415"/>
      <c r="M518" s="416"/>
      <c r="N518" s="416"/>
      <c r="O518" s="416"/>
      <c r="P518" s="416"/>
      <c r="Q518" s="417"/>
      <c r="R518" s="409"/>
      <c r="S518" s="410"/>
      <c r="T518" s="419"/>
      <c r="U518" s="423"/>
      <c r="V518" s="424"/>
      <c r="W518" s="425"/>
      <c r="X518" s="393"/>
      <c r="Y518" s="394"/>
      <c r="Z518" s="394"/>
      <c r="AA518" s="394"/>
      <c r="AB518" s="394"/>
      <c r="AC518" s="395"/>
      <c r="AD518" s="98"/>
      <c r="AU518" s="347"/>
      <c r="AV518" s="347"/>
    </row>
    <row r="519" spans="3:48" ht="10.9" customHeight="1" thickTop="1">
      <c r="C519" s="1043">
        <v>6</v>
      </c>
      <c r="D519" s="1046" t="s">
        <v>9</v>
      </c>
      <c r="E519" s="1049">
        <v>21</v>
      </c>
      <c r="F519" s="1052" t="s">
        <v>10</v>
      </c>
      <c r="G519" s="1043" t="s">
        <v>23</v>
      </c>
      <c r="H519" s="1055"/>
      <c r="I519" s="1063"/>
      <c r="J519" s="1064"/>
      <c r="K519" s="1072"/>
      <c r="L519" s="1060"/>
      <c r="M519" s="1061"/>
      <c r="N519" s="1061"/>
      <c r="O519" s="1061"/>
      <c r="P519" s="1061"/>
      <c r="Q519" s="1062"/>
      <c r="R519" s="1063"/>
      <c r="S519" s="1064"/>
      <c r="T519" s="1065"/>
      <c r="U519" s="1066"/>
      <c r="V519" s="1067"/>
      <c r="W519" s="1068"/>
      <c r="X519" s="1069"/>
      <c r="Y519" s="1070"/>
      <c r="Z519" s="1070"/>
      <c r="AA519" s="1070"/>
      <c r="AB519" s="1070"/>
      <c r="AC519" s="1071"/>
      <c r="AD519" s="98"/>
      <c r="AU519" s="346" t="str">
        <f t="shared" ref="AU519" si="241">IF(OR(I519="×",AU523="×"),"×","●")</f>
        <v>●</v>
      </c>
      <c r="AV519" s="346">
        <f t="shared" ref="AV519" si="242">IF(AU519="●",IF(I519="定","-",I519),"-")</f>
        <v>0</v>
      </c>
    </row>
    <row r="520" spans="3:48" ht="10.9" customHeight="1">
      <c r="C520" s="1043"/>
      <c r="D520" s="1046"/>
      <c r="E520" s="1049"/>
      <c r="F520" s="1052"/>
      <c r="G520" s="1043"/>
      <c r="H520" s="1055"/>
      <c r="I520" s="1024"/>
      <c r="J520" s="1025"/>
      <c r="K520" s="1058"/>
      <c r="L520" s="1018"/>
      <c r="M520" s="1019"/>
      <c r="N520" s="1019"/>
      <c r="O520" s="1019"/>
      <c r="P520" s="1019"/>
      <c r="Q520" s="1020"/>
      <c r="R520" s="1024"/>
      <c r="S520" s="1025"/>
      <c r="T520" s="1026"/>
      <c r="U520" s="1033"/>
      <c r="V520" s="1034"/>
      <c r="W520" s="1035"/>
      <c r="X520" s="1039"/>
      <c r="Y520" s="1040"/>
      <c r="Z520" s="1040"/>
      <c r="AA520" s="1040"/>
      <c r="AB520" s="1040"/>
      <c r="AC520" s="1041"/>
      <c r="AD520" s="98"/>
      <c r="AU520" s="346"/>
      <c r="AV520" s="346"/>
    </row>
    <row r="521" spans="3:48" ht="10.9" customHeight="1">
      <c r="C521" s="1043"/>
      <c r="D521" s="1046"/>
      <c r="E521" s="1049"/>
      <c r="F521" s="1052"/>
      <c r="G521" s="1043"/>
      <c r="H521" s="1055"/>
      <c r="I521" s="1024"/>
      <c r="J521" s="1025"/>
      <c r="K521" s="1058"/>
      <c r="L521" s="1018"/>
      <c r="M521" s="1019"/>
      <c r="N521" s="1019"/>
      <c r="O521" s="1019"/>
      <c r="P521" s="1019"/>
      <c r="Q521" s="1020"/>
      <c r="R521" s="1024"/>
      <c r="S521" s="1025"/>
      <c r="T521" s="1026"/>
      <c r="U521" s="1033"/>
      <c r="V521" s="1034"/>
      <c r="W521" s="1035"/>
      <c r="X521" s="1039"/>
      <c r="Y521" s="1040"/>
      <c r="Z521" s="1040"/>
      <c r="AA521" s="1040"/>
      <c r="AB521" s="1040"/>
      <c r="AC521" s="1041"/>
      <c r="AD521" s="98"/>
      <c r="AU521" s="346"/>
      <c r="AV521" s="346"/>
    </row>
    <row r="522" spans="3:48" ht="10.9" customHeight="1">
      <c r="C522" s="1044"/>
      <c r="D522" s="1047"/>
      <c r="E522" s="1050"/>
      <c r="F522" s="1053"/>
      <c r="G522" s="1044"/>
      <c r="H522" s="1056"/>
      <c r="I522" s="1027"/>
      <c r="J522" s="1028"/>
      <c r="K522" s="1059"/>
      <c r="L522" s="1018"/>
      <c r="M522" s="1019"/>
      <c r="N522" s="1019"/>
      <c r="O522" s="1019"/>
      <c r="P522" s="1019"/>
      <c r="Q522" s="1020"/>
      <c r="R522" s="1027"/>
      <c r="S522" s="1028"/>
      <c r="T522" s="1029"/>
      <c r="U522" s="1036"/>
      <c r="V522" s="1037"/>
      <c r="W522" s="1038"/>
      <c r="X522" s="1039"/>
      <c r="Y522" s="1040"/>
      <c r="Z522" s="1040"/>
      <c r="AA522" s="1040"/>
      <c r="AB522" s="1040"/>
      <c r="AC522" s="1041"/>
      <c r="AD522" s="98"/>
      <c r="AU522" s="346"/>
      <c r="AV522" s="346"/>
    </row>
    <row r="523" spans="3:48" ht="10.9" customHeight="1">
      <c r="C523" s="1042">
        <v>6</v>
      </c>
      <c r="D523" s="1045" t="s">
        <v>9</v>
      </c>
      <c r="E523" s="1048">
        <v>22</v>
      </c>
      <c r="F523" s="1051" t="s">
        <v>10</v>
      </c>
      <c r="G523" s="1042" t="s">
        <v>24</v>
      </c>
      <c r="H523" s="1054"/>
      <c r="I523" s="1021"/>
      <c r="J523" s="1022"/>
      <c r="K523" s="1057"/>
      <c r="L523" s="1018"/>
      <c r="M523" s="1019"/>
      <c r="N523" s="1019"/>
      <c r="O523" s="1019"/>
      <c r="P523" s="1019"/>
      <c r="Q523" s="1020"/>
      <c r="R523" s="1021"/>
      <c r="S523" s="1022"/>
      <c r="T523" s="1023"/>
      <c r="U523" s="1030"/>
      <c r="V523" s="1031"/>
      <c r="W523" s="1032"/>
      <c r="X523" s="1039"/>
      <c r="Y523" s="1040"/>
      <c r="Z523" s="1040"/>
      <c r="AA523" s="1040"/>
      <c r="AB523" s="1040"/>
      <c r="AC523" s="1041"/>
      <c r="AD523" s="98"/>
      <c r="AU523" s="346" t="str">
        <f t="shared" ref="AU523" si="243">IF(OR(I523="×",AU527="×"),"×","●")</f>
        <v>●</v>
      </c>
      <c r="AV523" s="346">
        <f t="shared" ref="AV523" si="244">IF(AU523="●",IF(I523="定","-",I523),"-")</f>
        <v>0</v>
      </c>
    </row>
    <row r="524" spans="3:48" ht="10.9" customHeight="1">
      <c r="C524" s="1043"/>
      <c r="D524" s="1046"/>
      <c r="E524" s="1049"/>
      <c r="F524" s="1052"/>
      <c r="G524" s="1043"/>
      <c r="H524" s="1055"/>
      <c r="I524" s="1024"/>
      <c r="J524" s="1025"/>
      <c r="K524" s="1058"/>
      <c r="L524" s="1018"/>
      <c r="M524" s="1019"/>
      <c r="N524" s="1019"/>
      <c r="O524" s="1019"/>
      <c r="P524" s="1019"/>
      <c r="Q524" s="1020"/>
      <c r="R524" s="1024"/>
      <c r="S524" s="1025"/>
      <c r="T524" s="1026"/>
      <c r="U524" s="1033"/>
      <c r="V524" s="1034"/>
      <c r="W524" s="1035"/>
      <c r="X524" s="1039"/>
      <c r="Y524" s="1040"/>
      <c r="Z524" s="1040"/>
      <c r="AA524" s="1040"/>
      <c r="AB524" s="1040"/>
      <c r="AC524" s="1041"/>
      <c r="AD524" s="98"/>
      <c r="AU524" s="346"/>
      <c r="AV524" s="346"/>
    </row>
    <row r="525" spans="3:48" ht="10.9" customHeight="1">
      <c r="C525" s="1043"/>
      <c r="D525" s="1046"/>
      <c r="E525" s="1049"/>
      <c r="F525" s="1052"/>
      <c r="G525" s="1043"/>
      <c r="H525" s="1055"/>
      <c r="I525" s="1024"/>
      <c r="J525" s="1025"/>
      <c r="K525" s="1058"/>
      <c r="L525" s="1018"/>
      <c r="M525" s="1019"/>
      <c r="N525" s="1019"/>
      <c r="O525" s="1019"/>
      <c r="P525" s="1019"/>
      <c r="Q525" s="1020"/>
      <c r="R525" s="1024"/>
      <c r="S525" s="1025"/>
      <c r="T525" s="1026"/>
      <c r="U525" s="1033"/>
      <c r="V525" s="1034"/>
      <c r="W525" s="1035"/>
      <c r="X525" s="1039"/>
      <c r="Y525" s="1040"/>
      <c r="Z525" s="1040"/>
      <c r="AA525" s="1040"/>
      <c r="AB525" s="1040"/>
      <c r="AC525" s="1041"/>
      <c r="AD525" s="98"/>
      <c r="AU525" s="346"/>
      <c r="AV525" s="346"/>
    </row>
    <row r="526" spans="3:48" ht="10.9" customHeight="1">
      <c r="C526" s="1044"/>
      <c r="D526" s="1047"/>
      <c r="E526" s="1050"/>
      <c r="F526" s="1053"/>
      <c r="G526" s="1044"/>
      <c r="H526" s="1056"/>
      <c r="I526" s="1027"/>
      <c r="J526" s="1028"/>
      <c r="K526" s="1059"/>
      <c r="L526" s="1018"/>
      <c r="M526" s="1019"/>
      <c r="N526" s="1019"/>
      <c r="O526" s="1019"/>
      <c r="P526" s="1019"/>
      <c r="Q526" s="1020"/>
      <c r="R526" s="1027"/>
      <c r="S526" s="1028"/>
      <c r="T526" s="1029"/>
      <c r="U526" s="1036"/>
      <c r="V526" s="1037"/>
      <c r="W526" s="1038"/>
      <c r="X526" s="1039"/>
      <c r="Y526" s="1040"/>
      <c r="Z526" s="1040"/>
      <c r="AA526" s="1040"/>
      <c r="AB526" s="1040"/>
      <c r="AC526" s="1041"/>
      <c r="AD526" s="98"/>
      <c r="AU526" s="346"/>
      <c r="AV526" s="346"/>
    </row>
    <row r="527" spans="3:48" ht="10.9" customHeight="1">
      <c r="C527" s="1042">
        <v>6</v>
      </c>
      <c r="D527" s="1045" t="s">
        <v>9</v>
      </c>
      <c r="E527" s="1048">
        <v>23</v>
      </c>
      <c r="F527" s="1051" t="s">
        <v>10</v>
      </c>
      <c r="G527" s="1042" t="s">
        <v>25</v>
      </c>
      <c r="H527" s="1054"/>
      <c r="I527" s="1021"/>
      <c r="J527" s="1022"/>
      <c r="K527" s="1057"/>
      <c r="L527" s="1018"/>
      <c r="M527" s="1019"/>
      <c r="N527" s="1019"/>
      <c r="O527" s="1019"/>
      <c r="P527" s="1019"/>
      <c r="Q527" s="1020"/>
      <c r="R527" s="1021"/>
      <c r="S527" s="1022"/>
      <c r="T527" s="1023"/>
      <c r="U527" s="1030"/>
      <c r="V527" s="1031"/>
      <c r="W527" s="1032"/>
      <c r="X527" s="1039"/>
      <c r="Y527" s="1040"/>
      <c r="Z527" s="1040"/>
      <c r="AA527" s="1040"/>
      <c r="AB527" s="1040"/>
      <c r="AC527" s="1041"/>
      <c r="AD527" s="98"/>
      <c r="AU527" s="346" t="str">
        <f t="shared" ref="AU527" si="245">IF(OR(I527="×",AU531="×"),"×","●")</f>
        <v>●</v>
      </c>
      <c r="AV527" s="346">
        <f t="shared" ref="AV527" si="246">IF(AU527="●",IF(I527="定","-",I527),"-")</f>
        <v>0</v>
      </c>
    </row>
    <row r="528" spans="3:48" ht="10.9" customHeight="1">
      <c r="C528" s="1043"/>
      <c r="D528" s="1046"/>
      <c r="E528" s="1049"/>
      <c r="F528" s="1052"/>
      <c r="G528" s="1043"/>
      <c r="H528" s="1055"/>
      <c r="I528" s="1024"/>
      <c r="J528" s="1025"/>
      <c r="K528" s="1058"/>
      <c r="L528" s="1018"/>
      <c r="M528" s="1019"/>
      <c r="N528" s="1019"/>
      <c r="O528" s="1019"/>
      <c r="P528" s="1019"/>
      <c r="Q528" s="1020"/>
      <c r="R528" s="1024"/>
      <c r="S528" s="1025"/>
      <c r="T528" s="1026"/>
      <c r="U528" s="1033"/>
      <c r="V528" s="1034"/>
      <c r="W528" s="1035"/>
      <c r="X528" s="1039"/>
      <c r="Y528" s="1040"/>
      <c r="Z528" s="1040"/>
      <c r="AA528" s="1040"/>
      <c r="AB528" s="1040"/>
      <c r="AC528" s="1041"/>
      <c r="AD528" s="98"/>
      <c r="AU528" s="346"/>
      <c r="AV528" s="346"/>
    </row>
    <row r="529" spans="3:48" ht="10.9" customHeight="1">
      <c r="C529" s="1043"/>
      <c r="D529" s="1046"/>
      <c r="E529" s="1049"/>
      <c r="F529" s="1052"/>
      <c r="G529" s="1043"/>
      <c r="H529" s="1055"/>
      <c r="I529" s="1024"/>
      <c r="J529" s="1025"/>
      <c r="K529" s="1058"/>
      <c r="L529" s="1018"/>
      <c r="M529" s="1019"/>
      <c r="N529" s="1019"/>
      <c r="O529" s="1019"/>
      <c r="P529" s="1019"/>
      <c r="Q529" s="1020"/>
      <c r="R529" s="1024"/>
      <c r="S529" s="1025"/>
      <c r="T529" s="1026"/>
      <c r="U529" s="1033"/>
      <c r="V529" s="1034"/>
      <c r="W529" s="1035"/>
      <c r="X529" s="1039"/>
      <c r="Y529" s="1040"/>
      <c r="Z529" s="1040"/>
      <c r="AA529" s="1040"/>
      <c r="AB529" s="1040"/>
      <c r="AC529" s="1041"/>
      <c r="AD529" s="98"/>
      <c r="AU529" s="346"/>
      <c r="AV529" s="346"/>
    </row>
    <row r="530" spans="3:48" ht="10.9" customHeight="1">
      <c r="C530" s="1044"/>
      <c r="D530" s="1047"/>
      <c r="E530" s="1050"/>
      <c r="F530" s="1053"/>
      <c r="G530" s="1044"/>
      <c r="H530" s="1056"/>
      <c r="I530" s="1027"/>
      <c r="J530" s="1028"/>
      <c r="K530" s="1059"/>
      <c r="L530" s="1018"/>
      <c r="M530" s="1019"/>
      <c r="N530" s="1019"/>
      <c r="O530" s="1019"/>
      <c r="P530" s="1019"/>
      <c r="Q530" s="1020"/>
      <c r="R530" s="1027"/>
      <c r="S530" s="1028"/>
      <c r="T530" s="1029"/>
      <c r="U530" s="1036"/>
      <c r="V530" s="1037"/>
      <c r="W530" s="1038"/>
      <c r="X530" s="1039"/>
      <c r="Y530" s="1040"/>
      <c r="Z530" s="1040"/>
      <c r="AA530" s="1040"/>
      <c r="AB530" s="1040"/>
      <c r="AC530" s="1041"/>
      <c r="AD530" s="98"/>
      <c r="AU530" s="346"/>
      <c r="AV530" s="346"/>
    </row>
    <row r="531" spans="3:48" ht="10.9" customHeight="1">
      <c r="C531" s="1042">
        <v>6</v>
      </c>
      <c r="D531" s="1045" t="s">
        <v>9</v>
      </c>
      <c r="E531" s="1048">
        <v>24</v>
      </c>
      <c r="F531" s="1051" t="s">
        <v>10</v>
      </c>
      <c r="G531" s="1042" t="s">
        <v>19</v>
      </c>
      <c r="H531" s="1054"/>
      <c r="I531" s="1021"/>
      <c r="J531" s="1022"/>
      <c r="K531" s="1057"/>
      <c r="L531" s="1018"/>
      <c r="M531" s="1019"/>
      <c r="N531" s="1019"/>
      <c r="O531" s="1019"/>
      <c r="P531" s="1019"/>
      <c r="Q531" s="1020"/>
      <c r="R531" s="1021"/>
      <c r="S531" s="1022"/>
      <c r="T531" s="1023"/>
      <c r="U531" s="1030"/>
      <c r="V531" s="1031"/>
      <c r="W531" s="1032"/>
      <c r="X531" s="1039"/>
      <c r="Y531" s="1040"/>
      <c r="Z531" s="1040"/>
      <c r="AA531" s="1040"/>
      <c r="AB531" s="1040"/>
      <c r="AC531" s="1041"/>
      <c r="AD531" s="98"/>
      <c r="AU531" s="346" t="str">
        <f t="shared" ref="AU531" si="247">IF(OR(I531="×",AU535="×"),"×","●")</f>
        <v>●</v>
      </c>
      <c r="AV531" s="346">
        <f t="shared" ref="AV531" si="248">IF(AU531="●",IF(I531="定","-",I531),"-")</f>
        <v>0</v>
      </c>
    </row>
    <row r="532" spans="3:48" ht="10.9" customHeight="1">
      <c r="C532" s="1043"/>
      <c r="D532" s="1046"/>
      <c r="E532" s="1049"/>
      <c r="F532" s="1052"/>
      <c r="G532" s="1043"/>
      <c r="H532" s="1055"/>
      <c r="I532" s="1024"/>
      <c r="J532" s="1025"/>
      <c r="K532" s="1058"/>
      <c r="L532" s="1018"/>
      <c r="M532" s="1019"/>
      <c r="N532" s="1019"/>
      <c r="O532" s="1019"/>
      <c r="P532" s="1019"/>
      <c r="Q532" s="1020"/>
      <c r="R532" s="1024"/>
      <c r="S532" s="1025"/>
      <c r="T532" s="1026"/>
      <c r="U532" s="1033"/>
      <c r="V532" s="1034"/>
      <c r="W532" s="1035"/>
      <c r="X532" s="1039"/>
      <c r="Y532" s="1040"/>
      <c r="Z532" s="1040"/>
      <c r="AA532" s="1040"/>
      <c r="AB532" s="1040"/>
      <c r="AC532" s="1041"/>
      <c r="AD532" s="98"/>
      <c r="AU532" s="346"/>
      <c r="AV532" s="346"/>
    </row>
    <row r="533" spans="3:48" ht="10.9" customHeight="1">
      <c r="C533" s="1043"/>
      <c r="D533" s="1046"/>
      <c r="E533" s="1049"/>
      <c r="F533" s="1052"/>
      <c r="G533" s="1043"/>
      <c r="H533" s="1055"/>
      <c r="I533" s="1024"/>
      <c r="J533" s="1025"/>
      <c r="K533" s="1058"/>
      <c r="L533" s="1018"/>
      <c r="M533" s="1019"/>
      <c r="N533" s="1019"/>
      <c r="O533" s="1019"/>
      <c r="P533" s="1019"/>
      <c r="Q533" s="1020"/>
      <c r="R533" s="1024"/>
      <c r="S533" s="1025"/>
      <c r="T533" s="1026"/>
      <c r="U533" s="1033"/>
      <c r="V533" s="1034"/>
      <c r="W533" s="1035"/>
      <c r="X533" s="1039"/>
      <c r="Y533" s="1040"/>
      <c r="Z533" s="1040"/>
      <c r="AA533" s="1040"/>
      <c r="AB533" s="1040"/>
      <c r="AC533" s="1041"/>
      <c r="AD533" s="98"/>
      <c r="AU533" s="346"/>
      <c r="AV533" s="346"/>
    </row>
    <row r="534" spans="3:48" ht="10.9" customHeight="1">
      <c r="C534" s="1044"/>
      <c r="D534" s="1047"/>
      <c r="E534" s="1050"/>
      <c r="F534" s="1053"/>
      <c r="G534" s="1044"/>
      <c r="H534" s="1056"/>
      <c r="I534" s="1027"/>
      <c r="J534" s="1028"/>
      <c r="K534" s="1059"/>
      <c r="L534" s="1018"/>
      <c r="M534" s="1019"/>
      <c r="N534" s="1019"/>
      <c r="O534" s="1019"/>
      <c r="P534" s="1019"/>
      <c r="Q534" s="1020"/>
      <c r="R534" s="1027"/>
      <c r="S534" s="1028"/>
      <c r="T534" s="1029"/>
      <c r="U534" s="1036"/>
      <c r="V534" s="1037"/>
      <c r="W534" s="1038"/>
      <c r="X534" s="1039"/>
      <c r="Y534" s="1040"/>
      <c r="Z534" s="1040"/>
      <c r="AA534" s="1040"/>
      <c r="AB534" s="1040"/>
      <c r="AC534" s="1041"/>
      <c r="AD534" s="98"/>
      <c r="AU534" s="346"/>
      <c r="AV534" s="346"/>
    </row>
    <row r="535" spans="3:48" ht="10.9" customHeight="1">
      <c r="C535" s="1042">
        <v>6</v>
      </c>
      <c r="D535" s="1045" t="s">
        <v>9</v>
      </c>
      <c r="E535" s="1048">
        <v>25</v>
      </c>
      <c r="F535" s="1051" t="s">
        <v>10</v>
      </c>
      <c r="G535" s="1042" t="s">
        <v>20</v>
      </c>
      <c r="H535" s="1054"/>
      <c r="I535" s="1021"/>
      <c r="J535" s="1022"/>
      <c r="K535" s="1057"/>
      <c r="L535" s="1018"/>
      <c r="M535" s="1019"/>
      <c r="N535" s="1019"/>
      <c r="O535" s="1019"/>
      <c r="P535" s="1019"/>
      <c r="Q535" s="1020"/>
      <c r="R535" s="1021"/>
      <c r="S535" s="1022"/>
      <c r="T535" s="1023"/>
      <c r="U535" s="1030"/>
      <c r="V535" s="1031"/>
      <c r="W535" s="1032"/>
      <c r="X535" s="1039"/>
      <c r="Y535" s="1040"/>
      <c r="Z535" s="1040"/>
      <c r="AA535" s="1040"/>
      <c r="AB535" s="1040"/>
      <c r="AC535" s="1041"/>
      <c r="AD535" s="98"/>
      <c r="AU535" s="346" t="str">
        <f t="shared" ref="AU535" si="249">IF(OR(I535="×",AU539="×"),"×","●")</f>
        <v>●</v>
      </c>
      <c r="AV535" s="346">
        <f t="shared" ref="AV535" si="250">IF(AU535="●",IF(I535="定","-",I535),"-")</f>
        <v>0</v>
      </c>
    </row>
    <row r="536" spans="3:48" ht="10.9" customHeight="1">
      <c r="C536" s="1043"/>
      <c r="D536" s="1046"/>
      <c r="E536" s="1049"/>
      <c r="F536" s="1052"/>
      <c r="G536" s="1043"/>
      <c r="H536" s="1055"/>
      <c r="I536" s="1024"/>
      <c r="J536" s="1025"/>
      <c r="K536" s="1058"/>
      <c r="L536" s="1018"/>
      <c r="M536" s="1019"/>
      <c r="N536" s="1019"/>
      <c r="O536" s="1019"/>
      <c r="P536" s="1019"/>
      <c r="Q536" s="1020"/>
      <c r="R536" s="1024"/>
      <c r="S536" s="1025"/>
      <c r="T536" s="1026"/>
      <c r="U536" s="1033"/>
      <c r="V536" s="1034"/>
      <c r="W536" s="1035"/>
      <c r="X536" s="1039"/>
      <c r="Y536" s="1040"/>
      <c r="Z536" s="1040"/>
      <c r="AA536" s="1040"/>
      <c r="AB536" s="1040"/>
      <c r="AC536" s="1041"/>
      <c r="AD536" s="98"/>
      <c r="AU536" s="346"/>
      <c r="AV536" s="346"/>
    </row>
    <row r="537" spans="3:48" ht="10.9" customHeight="1">
      <c r="C537" s="1043"/>
      <c r="D537" s="1046"/>
      <c r="E537" s="1049"/>
      <c r="F537" s="1052"/>
      <c r="G537" s="1043"/>
      <c r="H537" s="1055"/>
      <c r="I537" s="1024"/>
      <c r="J537" s="1025"/>
      <c r="K537" s="1058"/>
      <c r="L537" s="1018"/>
      <c r="M537" s="1019"/>
      <c r="N537" s="1019"/>
      <c r="O537" s="1019"/>
      <c r="P537" s="1019"/>
      <c r="Q537" s="1020"/>
      <c r="R537" s="1024"/>
      <c r="S537" s="1025"/>
      <c r="T537" s="1026"/>
      <c r="U537" s="1033"/>
      <c r="V537" s="1034"/>
      <c r="W537" s="1035"/>
      <c r="X537" s="1039"/>
      <c r="Y537" s="1040"/>
      <c r="Z537" s="1040"/>
      <c r="AA537" s="1040"/>
      <c r="AB537" s="1040"/>
      <c r="AC537" s="1041"/>
      <c r="AD537" s="98"/>
      <c r="AU537" s="346"/>
      <c r="AV537" s="346"/>
    </row>
    <row r="538" spans="3:48" ht="10.9" customHeight="1">
      <c r="C538" s="1044"/>
      <c r="D538" s="1047"/>
      <c r="E538" s="1050"/>
      <c r="F538" s="1053"/>
      <c r="G538" s="1044"/>
      <c r="H538" s="1056"/>
      <c r="I538" s="1027"/>
      <c r="J538" s="1028"/>
      <c r="K538" s="1059"/>
      <c r="L538" s="1018"/>
      <c r="M538" s="1019"/>
      <c r="N538" s="1019"/>
      <c r="O538" s="1019"/>
      <c r="P538" s="1019"/>
      <c r="Q538" s="1020"/>
      <c r="R538" s="1027"/>
      <c r="S538" s="1028"/>
      <c r="T538" s="1029"/>
      <c r="U538" s="1036"/>
      <c r="V538" s="1037"/>
      <c r="W538" s="1038"/>
      <c r="X538" s="1039"/>
      <c r="Y538" s="1040"/>
      <c r="Z538" s="1040"/>
      <c r="AA538" s="1040"/>
      <c r="AB538" s="1040"/>
      <c r="AC538" s="1041"/>
      <c r="AD538" s="98"/>
      <c r="AU538" s="346"/>
      <c r="AV538" s="346"/>
    </row>
    <row r="539" spans="3:48" ht="10.9" customHeight="1">
      <c r="C539" s="1042">
        <v>6</v>
      </c>
      <c r="D539" s="1045" t="s">
        <v>9</v>
      </c>
      <c r="E539" s="1048">
        <v>26</v>
      </c>
      <c r="F539" s="1051" t="s">
        <v>10</v>
      </c>
      <c r="G539" s="1042" t="s">
        <v>21</v>
      </c>
      <c r="H539" s="1054"/>
      <c r="I539" s="1021"/>
      <c r="J539" s="1022"/>
      <c r="K539" s="1057"/>
      <c r="L539" s="1018"/>
      <c r="M539" s="1019"/>
      <c r="N539" s="1019"/>
      <c r="O539" s="1019"/>
      <c r="P539" s="1019"/>
      <c r="Q539" s="1020"/>
      <c r="R539" s="1021"/>
      <c r="S539" s="1022"/>
      <c r="T539" s="1023"/>
      <c r="U539" s="1030"/>
      <c r="V539" s="1031"/>
      <c r="W539" s="1032"/>
      <c r="X539" s="1039"/>
      <c r="Y539" s="1040"/>
      <c r="Z539" s="1040"/>
      <c r="AA539" s="1040"/>
      <c r="AB539" s="1040"/>
      <c r="AC539" s="1041"/>
      <c r="AD539" s="98"/>
      <c r="AU539" s="346" t="str">
        <f t="shared" ref="AU539" si="251">IF(OR(I539="×",AU543="×"),"×","●")</f>
        <v>●</v>
      </c>
      <c r="AV539" s="346">
        <f t="shared" ref="AV539" si="252">IF(AU539="●",IF(I539="定","-",I539),"-")</f>
        <v>0</v>
      </c>
    </row>
    <row r="540" spans="3:48" ht="10.9" customHeight="1">
      <c r="C540" s="1043"/>
      <c r="D540" s="1046"/>
      <c r="E540" s="1049"/>
      <c r="F540" s="1052"/>
      <c r="G540" s="1043"/>
      <c r="H540" s="1055"/>
      <c r="I540" s="1024"/>
      <c r="J540" s="1025"/>
      <c r="K540" s="1058"/>
      <c r="L540" s="1018"/>
      <c r="M540" s="1019"/>
      <c r="N540" s="1019"/>
      <c r="O540" s="1019"/>
      <c r="P540" s="1019"/>
      <c r="Q540" s="1020"/>
      <c r="R540" s="1024"/>
      <c r="S540" s="1025"/>
      <c r="T540" s="1026"/>
      <c r="U540" s="1033"/>
      <c r="V540" s="1034"/>
      <c r="W540" s="1035"/>
      <c r="X540" s="1039"/>
      <c r="Y540" s="1040"/>
      <c r="Z540" s="1040"/>
      <c r="AA540" s="1040"/>
      <c r="AB540" s="1040"/>
      <c r="AC540" s="1041"/>
      <c r="AD540" s="98"/>
      <c r="AU540" s="346"/>
      <c r="AV540" s="346"/>
    </row>
    <row r="541" spans="3:48" ht="10.9" customHeight="1">
      <c r="C541" s="1043"/>
      <c r="D541" s="1046"/>
      <c r="E541" s="1049"/>
      <c r="F541" s="1052"/>
      <c r="G541" s="1043"/>
      <c r="H541" s="1055"/>
      <c r="I541" s="1024"/>
      <c r="J541" s="1025"/>
      <c r="K541" s="1058"/>
      <c r="L541" s="1018"/>
      <c r="M541" s="1019"/>
      <c r="N541" s="1019"/>
      <c r="O541" s="1019"/>
      <c r="P541" s="1019"/>
      <c r="Q541" s="1020"/>
      <c r="R541" s="1024"/>
      <c r="S541" s="1025"/>
      <c r="T541" s="1026"/>
      <c r="U541" s="1033"/>
      <c r="V541" s="1034"/>
      <c r="W541" s="1035"/>
      <c r="X541" s="1039"/>
      <c r="Y541" s="1040"/>
      <c r="Z541" s="1040"/>
      <c r="AA541" s="1040"/>
      <c r="AB541" s="1040"/>
      <c r="AC541" s="1041"/>
      <c r="AD541" s="98"/>
      <c r="AU541" s="346"/>
      <c r="AV541" s="346"/>
    </row>
    <row r="542" spans="3:48" ht="10.9" customHeight="1">
      <c r="C542" s="1044"/>
      <c r="D542" s="1047"/>
      <c r="E542" s="1050"/>
      <c r="F542" s="1053"/>
      <c r="G542" s="1044"/>
      <c r="H542" s="1056"/>
      <c r="I542" s="1027"/>
      <c r="J542" s="1028"/>
      <c r="K542" s="1059"/>
      <c r="L542" s="1018"/>
      <c r="M542" s="1019"/>
      <c r="N542" s="1019"/>
      <c r="O542" s="1019"/>
      <c r="P542" s="1019"/>
      <c r="Q542" s="1020"/>
      <c r="R542" s="1027"/>
      <c r="S542" s="1028"/>
      <c r="T542" s="1029"/>
      <c r="U542" s="1036"/>
      <c r="V542" s="1037"/>
      <c r="W542" s="1038"/>
      <c r="X542" s="1039"/>
      <c r="Y542" s="1040"/>
      <c r="Z542" s="1040"/>
      <c r="AA542" s="1040"/>
      <c r="AB542" s="1040"/>
      <c r="AC542" s="1041"/>
      <c r="AD542" s="98"/>
      <c r="AU542" s="346"/>
      <c r="AV542" s="346"/>
    </row>
    <row r="543" spans="3:48" ht="10.9" customHeight="1">
      <c r="C543" s="1042">
        <v>6</v>
      </c>
      <c r="D543" s="1045" t="s">
        <v>9</v>
      </c>
      <c r="E543" s="1048">
        <v>27</v>
      </c>
      <c r="F543" s="1051" t="s">
        <v>10</v>
      </c>
      <c r="G543" s="1042" t="s">
        <v>22</v>
      </c>
      <c r="H543" s="1054"/>
      <c r="I543" s="1021"/>
      <c r="J543" s="1022"/>
      <c r="K543" s="1057"/>
      <c r="L543" s="1018"/>
      <c r="M543" s="1019"/>
      <c r="N543" s="1019"/>
      <c r="O543" s="1019"/>
      <c r="P543" s="1019"/>
      <c r="Q543" s="1020"/>
      <c r="R543" s="1021"/>
      <c r="S543" s="1022"/>
      <c r="T543" s="1023"/>
      <c r="U543" s="1030"/>
      <c r="V543" s="1031"/>
      <c r="W543" s="1032"/>
      <c r="X543" s="1039"/>
      <c r="Y543" s="1040"/>
      <c r="Z543" s="1040"/>
      <c r="AA543" s="1040"/>
      <c r="AB543" s="1040"/>
      <c r="AC543" s="1041"/>
      <c r="AD543" s="98"/>
      <c r="AU543" s="346" t="str">
        <f t="shared" ref="AU543" si="253">IF(OR(I543="×",AU547="×"),"×","●")</f>
        <v>●</v>
      </c>
      <c r="AV543" s="346">
        <f t="shared" ref="AV543" si="254">IF(AU543="●",IF(I543="定","-",I543),"-")</f>
        <v>0</v>
      </c>
    </row>
    <row r="544" spans="3:48" ht="10.9" customHeight="1">
      <c r="C544" s="1043"/>
      <c r="D544" s="1046"/>
      <c r="E544" s="1049"/>
      <c r="F544" s="1052"/>
      <c r="G544" s="1043"/>
      <c r="H544" s="1055"/>
      <c r="I544" s="1024"/>
      <c r="J544" s="1025"/>
      <c r="K544" s="1058"/>
      <c r="L544" s="1018"/>
      <c r="M544" s="1019"/>
      <c r="N544" s="1019"/>
      <c r="O544" s="1019"/>
      <c r="P544" s="1019"/>
      <c r="Q544" s="1020"/>
      <c r="R544" s="1024"/>
      <c r="S544" s="1025"/>
      <c r="T544" s="1026"/>
      <c r="U544" s="1033"/>
      <c r="V544" s="1034"/>
      <c r="W544" s="1035"/>
      <c r="X544" s="1039"/>
      <c r="Y544" s="1040"/>
      <c r="Z544" s="1040"/>
      <c r="AA544" s="1040"/>
      <c r="AB544" s="1040"/>
      <c r="AC544" s="1041"/>
      <c r="AD544" s="98"/>
      <c r="AU544" s="346"/>
      <c r="AV544" s="346"/>
    </row>
    <row r="545" spans="3:48" ht="10.9" customHeight="1">
      <c r="C545" s="1043"/>
      <c r="D545" s="1046"/>
      <c r="E545" s="1049"/>
      <c r="F545" s="1052"/>
      <c r="G545" s="1043"/>
      <c r="H545" s="1055"/>
      <c r="I545" s="1024"/>
      <c r="J545" s="1025"/>
      <c r="K545" s="1058"/>
      <c r="L545" s="1018"/>
      <c r="M545" s="1019"/>
      <c r="N545" s="1019"/>
      <c r="O545" s="1019"/>
      <c r="P545" s="1019"/>
      <c r="Q545" s="1020"/>
      <c r="R545" s="1024"/>
      <c r="S545" s="1025"/>
      <c r="T545" s="1026"/>
      <c r="U545" s="1033"/>
      <c r="V545" s="1034"/>
      <c r="W545" s="1035"/>
      <c r="X545" s="1039"/>
      <c r="Y545" s="1040"/>
      <c r="Z545" s="1040"/>
      <c r="AA545" s="1040"/>
      <c r="AB545" s="1040"/>
      <c r="AC545" s="1041"/>
      <c r="AD545" s="98"/>
      <c r="AU545" s="346"/>
      <c r="AV545" s="346"/>
    </row>
    <row r="546" spans="3:48" ht="10.9" customHeight="1">
      <c r="C546" s="1044"/>
      <c r="D546" s="1047"/>
      <c r="E546" s="1050"/>
      <c r="F546" s="1053"/>
      <c r="G546" s="1044"/>
      <c r="H546" s="1056"/>
      <c r="I546" s="1027"/>
      <c r="J546" s="1028"/>
      <c r="K546" s="1059"/>
      <c r="L546" s="1018"/>
      <c r="M546" s="1019"/>
      <c r="N546" s="1019"/>
      <c r="O546" s="1019"/>
      <c r="P546" s="1019"/>
      <c r="Q546" s="1020"/>
      <c r="R546" s="1027"/>
      <c r="S546" s="1028"/>
      <c r="T546" s="1029"/>
      <c r="U546" s="1036"/>
      <c r="V546" s="1037"/>
      <c r="W546" s="1038"/>
      <c r="X546" s="1039"/>
      <c r="Y546" s="1040"/>
      <c r="Z546" s="1040"/>
      <c r="AA546" s="1040"/>
      <c r="AB546" s="1040"/>
      <c r="AC546" s="1041"/>
      <c r="AD546" s="98"/>
      <c r="AU546" s="346"/>
      <c r="AV546" s="346"/>
    </row>
    <row r="547" spans="3:48" ht="10.9" customHeight="1">
      <c r="C547" s="1042">
        <v>6</v>
      </c>
      <c r="D547" s="1045" t="s">
        <v>9</v>
      </c>
      <c r="E547" s="1048">
        <v>28</v>
      </c>
      <c r="F547" s="1051" t="s">
        <v>10</v>
      </c>
      <c r="G547" s="1043" t="s">
        <v>23</v>
      </c>
      <c r="H547" s="1055"/>
      <c r="I547" s="1024"/>
      <c r="J547" s="1025"/>
      <c r="K547" s="1058"/>
      <c r="L547" s="1018"/>
      <c r="M547" s="1019"/>
      <c r="N547" s="1019"/>
      <c r="O547" s="1019"/>
      <c r="P547" s="1019"/>
      <c r="Q547" s="1020"/>
      <c r="R547" s="1021"/>
      <c r="S547" s="1022"/>
      <c r="T547" s="1023"/>
      <c r="U547" s="1030"/>
      <c r="V547" s="1031"/>
      <c r="W547" s="1032"/>
      <c r="X547" s="1039"/>
      <c r="Y547" s="1040"/>
      <c r="Z547" s="1040"/>
      <c r="AA547" s="1040"/>
      <c r="AB547" s="1040"/>
      <c r="AC547" s="1041"/>
      <c r="AD547" s="98"/>
      <c r="AU547" s="346" t="str">
        <f t="shared" ref="AU547" si="255">IF(OR(I547="×",AU551="×"),"×","●")</f>
        <v>●</v>
      </c>
      <c r="AV547" s="346">
        <f t="shared" ref="AV547" si="256">IF(AU547="●",IF(I547="定","-",I547),"-")</f>
        <v>0</v>
      </c>
    </row>
    <row r="548" spans="3:48" ht="10.9" customHeight="1">
      <c r="C548" s="1043"/>
      <c r="D548" s="1046"/>
      <c r="E548" s="1049"/>
      <c r="F548" s="1052"/>
      <c r="G548" s="1043"/>
      <c r="H548" s="1055"/>
      <c r="I548" s="1024"/>
      <c r="J548" s="1025"/>
      <c r="K548" s="1058"/>
      <c r="L548" s="1018"/>
      <c r="M548" s="1019"/>
      <c r="N548" s="1019"/>
      <c r="O548" s="1019"/>
      <c r="P548" s="1019"/>
      <c r="Q548" s="1020"/>
      <c r="R548" s="1024"/>
      <c r="S548" s="1025"/>
      <c r="T548" s="1026"/>
      <c r="U548" s="1033"/>
      <c r="V548" s="1034"/>
      <c r="W548" s="1035"/>
      <c r="X548" s="1039"/>
      <c r="Y548" s="1040"/>
      <c r="Z548" s="1040"/>
      <c r="AA548" s="1040"/>
      <c r="AB548" s="1040"/>
      <c r="AC548" s="1041"/>
      <c r="AD548" s="98"/>
      <c r="AU548" s="346"/>
      <c r="AV548" s="346"/>
    </row>
    <row r="549" spans="3:48" ht="10.9" customHeight="1">
      <c r="C549" s="1043"/>
      <c r="D549" s="1046"/>
      <c r="E549" s="1049"/>
      <c r="F549" s="1052"/>
      <c r="G549" s="1043"/>
      <c r="H549" s="1055"/>
      <c r="I549" s="1024"/>
      <c r="J549" s="1025"/>
      <c r="K549" s="1058"/>
      <c r="L549" s="1018"/>
      <c r="M549" s="1019"/>
      <c r="N549" s="1019"/>
      <c r="O549" s="1019"/>
      <c r="P549" s="1019"/>
      <c r="Q549" s="1020"/>
      <c r="R549" s="1024"/>
      <c r="S549" s="1025"/>
      <c r="T549" s="1026"/>
      <c r="U549" s="1033"/>
      <c r="V549" s="1034"/>
      <c r="W549" s="1035"/>
      <c r="X549" s="1039"/>
      <c r="Y549" s="1040"/>
      <c r="Z549" s="1040"/>
      <c r="AA549" s="1040"/>
      <c r="AB549" s="1040"/>
      <c r="AC549" s="1041"/>
      <c r="AD549" s="98"/>
      <c r="AU549" s="346"/>
      <c r="AV549" s="346"/>
    </row>
    <row r="550" spans="3:48" ht="10.9" customHeight="1">
      <c r="C550" s="1044"/>
      <c r="D550" s="1047"/>
      <c r="E550" s="1050"/>
      <c r="F550" s="1053"/>
      <c r="G550" s="1044"/>
      <c r="H550" s="1056"/>
      <c r="I550" s="1027"/>
      <c r="J550" s="1028"/>
      <c r="K550" s="1059"/>
      <c r="L550" s="1018"/>
      <c r="M550" s="1019"/>
      <c r="N550" s="1019"/>
      <c r="O550" s="1019"/>
      <c r="P550" s="1019"/>
      <c r="Q550" s="1020"/>
      <c r="R550" s="1027"/>
      <c r="S550" s="1028"/>
      <c r="T550" s="1029"/>
      <c r="U550" s="1036"/>
      <c r="V550" s="1037"/>
      <c r="W550" s="1038"/>
      <c r="X550" s="1039"/>
      <c r="Y550" s="1040"/>
      <c r="Z550" s="1040"/>
      <c r="AA550" s="1040"/>
      <c r="AB550" s="1040"/>
      <c r="AC550" s="1041"/>
      <c r="AD550" s="98"/>
      <c r="AU550" s="346"/>
      <c r="AV550" s="346"/>
    </row>
    <row r="551" spans="3:48" ht="10.9" customHeight="1">
      <c r="C551" s="1042">
        <v>6</v>
      </c>
      <c r="D551" s="1045" t="s">
        <v>9</v>
      </c>
      <c r="E551" s="1048">
        <v>29</v>
      </c>
      <c r="F551" s="1051" t="s">
        <v>10</v>
      </c>
      <c r="G551" s="1042" t="s">
        <v>24</v>
      </c>
      <c r="H551" s="1054"/>
      <c r="I551" s="1021"/>
      <c r="J551" s="1022"/>
      <c r="K551" s="1057"/>
      <c r="L551" s="1018"/>
      <c r="M551" s="1019"/>
      <c r="N551" s="1019"/>
      <c r="O551" s="1019"/>
      <c r="P551" s="1019"/>
      <c r="Q551" s="1020"/>
      <c r="R551" s="1021"/>
      <c r="S551" s="1022"/>
      <c r="T551" s="1023"/>
      <c r="U551" s="1030"/>
      <c r="V551" s="1031"/>
      <c r="W551" s="1032"/>
      <c r="X551" s="1039"/>
      <c r="Y551" s="1040"/>
      <c r="Z551" s="1040"/>
      <c r="AA551" s="1040"/>
      <c r="AB551" s="1040"/>
      <c r="AC551" s="1041"/>
      <c r="AD551" s="98"/>
      <c r="AU551" s="346" t="str">
        <f t="shared" ref="AU551" si="257">IF(OR(I551="×",AU555="×"),"×","●")</f>
        <v>●</v>
      </c>
      <c r="AV551" s="346">
        <f t="shared" ref="AV551" si="258">IF(AU551="●",IF(I551="定","-",I551),"-")</f>
        <v>0</v>
      </c>
    </row>
    <row r="552" spans="3:48" ht="10.9" customHeight="1">
      <c r="C552" s="1043"/>
      <c r="D552" s="1046"/>
      <c r="E552" s="1049"/>
      <c r="F552" s="1052"/>
      <c r="G552" s="1043"/>
      <c r="H552" s="1055"/>
      <c r="I552" s="1024"/>
      <c r="J552" s="1025"/>
      <c r="K552" s="1058"/>
      <c r="L552" s="1018"/>
      <c r="M552" s="1019"/>
      <c r="N552" s="1019"/>
      <c r="O552" s="1019"/>
      <c r="P552" s="1019"/>
      <c r="Q552" s="1020"/>
      <c r="R552" s="1024"/>
      <c r="S552" s="1025"/>
      <c r="T552" s="1026"/>
      <c r="U552" s="1033"/>
      <c r="V552" s="1034"/>
      <c r="W552" s="1035"/>
      <c r="X552" s="1039"/>
      <c r="Y552" s="1040"/>
      <c r="Z552" s="1040"/>
      <c r="AA552" s="1040"/>
      <c r="AB552" s="1040"/>
      <c r="AC552" s="1041"/>
      <c r="AD552" s="98"/>
      <c r="AU552" s="346"/>
      <c r="AV552" s="346"/>
    </row>
    <row r="553" spans="3:48" ht="10.9" customHeight="1">
      <c r="C553" s="1043"/>
      <c r="D553" s="1046"/>
      <c r="E553" s="1049"/>
      <c r="F553" s="1052"/>
      <c r="G553" s="1043"/>
      <c r="H553" s="1055"/>
      <c r="I553" s="1024"/>
      <c r="J553" s="1025"/>
      <c r="K553" s="1058"/>
      <c r="L553" s="1018"/>
      <c r="M553" s="1019"/>
      <c r="N553" s="1019"/>
      <c r="O553" s="1019"/>
      <c r="P553" s="1019"/>
      <c r="Q553" s="1020"/>
      <c r="R553" s="1024"/>
      <c r="S553" s="1025"/>
      <c r="T553" s="1026"/>
      <c r="U553" s="1033"/>
      <c r="V553" s="1034"/>
      <c r="W553" s="1035"/>
      <c r="X553" s="1039"/>
      <c r="Y553" s="1040"/>
      <c r="Z553" s="1040"/>
      <c r="AA553" s="1040"/>
      <c r="AB553" s="1040"/>
      <c r="AC553" s="1041"/>
      <c r="AD553" s="98"/>
      <c r="AU553" s="346"/>
      <c r="AV553" s="346"/>
    </row>
    <row r="554" spans="3:48" ht="10.9" customHeight="1">
      <c r="C554" s="1044"/>
      <c r="D554" s="1047"/>
      <c r="E554" s="1050"/>
      <c r="F554" s="1053"/>
      <c r="G554" s="1044"/>
      <c r="H554" s="1056"/>
      <c r="I554" s="1027"/>
      <c r="J554" s="1028"/>
      <c r="K554" s="1059"/>
      <c r="L554" s="1018"/>
      <c r="M554" s="1019"/>
      <c r="N554" s="1019"/>
      <c r="O554" s="1019"/>
      <c r="P554" s="1019"/>
      <c r="Q554" s="1020"/>
      <c r="R554" s="1027"/>
      <c r="S554" s="1028"/>
      <c r="T554" s="1029"/>
      <c r="U554" s="1036"/>
      <c r="V554" s="1037"/>
      <c r="W554" s="1038"/>
      <c r="X554" s="1039"/>
      <c r="Y554" s="1040"/>
      <c r="Z554" s="1040"/>
      <c r="AA554" s="1040"/>
      <c r="AB554" s="1040"/>
      <c r="AC554" s="1041"/>
      <c r="AD554" s="98"/>
      <c r="AU554" s="346"/>
      <c r="AV554" s="346"/>
    </row>
    <row r="555" spans="3:48" ht="10.9" customHeight="1">
      <c r="C555" s="1042">
        <v>6</v>
      </c>
      <c r="D555" s="1045" t="s">
        <v>9</v>
      </c>
      <c r="E555" s="1048">
        <v>30</v>
      </c>
      <c r="F555" s="1051" t="s">
        <v>10</v>
      </c>
      <c r="G555" s="1042" t="s">
        <v>25</v>
      </c>
      <c r="H555" s="1054"/>
      <c r="I555" s="1021"/>
      <c r="J555" s="1022"/>
      <c r="K555" s="1057"/>
      <c r="L555" s="1018"/>
      <c r="M555" s="1019"/>
      <c r="N555" s="1019"/>
      <c r="O555" s="1019"/>
      <c r="P555" s="1019"/>
      <c r="Q555" s="1020"/>
      <c r="R555" s="1021"/>
      <c r="S555" s="1022"/>
      <c r="T555" s="1023"/>
      <c r="U555" s="1030"/>
      <c r="V555" s="1031"/>
      <c r="W555" s="1032"/>
      <c r="X555" s="1039"/>
      <c r="Y555" s="1040"/>
      <c r="Z555" s="1040"/>
      <c r="AA555" s="1040"/>
      <c r="AB555" s="1040"/>
      <c r="AC555" s="1041"/>
      <c r="AD555" s="98"/>
      <c r="AU555" s="346" t="str">
        <f t="shared" ref="AU555" si="259">IF(OR(I555="×",AU559="×"),"×","●")</f>
        <v>●</v>
      </c>
      <c r="AV555" s="346">
        <f t="shared" ref="AV555" si="260">IF(AU555="●",IF(I555="定","-",I555),"-")</f>
        <v>0</v>
      </c>
    </row>
    <row r="556" spans="3:48" ht="10.9" customHeight="1">
      <c r="C556" s="1043"/>
      <c r="D556" s="1046"/>
      <c r="E556" s="1049"/>
      <c r="F556" s="1052"/>
      <c r="G556" s="1043"/>
      <c r="H556" s="1055"/>
      <c r="I556" s="1024"/>
      <c r="J556" s="1025"/>
      <c r="K556" s="1058"/>
      <c r="L556" s="1018"/>
      <c r="M556" s="1019"/>
      <c r="N556" s="1019"/>
      <c r="O556" s="1019"/>
      <c r="P556" s="1019"/>
      <c r="Q556" s="1020"/>
      <c r="R556" s="1024"/>
      <c r="S556" s="1025"/>
      <c r="T556" s="1026"/>
      <c r="U556" s="1033"/>
      <c r="V556" s="1034"/>
      <c r="W556" s="1035"/>
      <c r="X556" s="1039"/>
      <c r="Y556" s="1040"/>
      <c r="Z556" s="1040"/>
      <c r="AA556" s="1040"/>
      <c r="AB556" s="1040"/>
      <c r="AC556" s="1041"/>
      <c r="AD556" s="98"/>
      <c r="AU556" s="346"/>
      <c r="AV556" s="346"/>
    </row>
    <row r="557" spans="3:48" ht="10.9" customHeight="1">
      <c r="C557" s="1043"/>
      <c r="D557" s="1046"/>
      <c r="E557" s="1049"/>
      <c r="F557" s="1052"/>
      <c r="G557" s="1043"/>
      <c r="H557" s="1055"/>
      <c r="I557" s="1024"/>
      <c r="J557" s="1025"/>
      <c r="K557" s="1058"/>
      <c r="L557" s="1018"/>
      <c r="M557" s="1019"/>
      <c r="N557" s="1019"/>
      <c r="O557" s="1019"/>
      <c r="P557" s="1019"/>
      <c r="Q557" s="1020"/>
      <c r="R557" s="1024"/>
      <c r="S557" s="1025"/>
      <c r="T557" s="1026"/>
      <c r="U557" s="1033"/>
      <c r="V557" s="1034"/>
      <c r="W557" s="1035"/>
      <c r="X557" s="1039"/>
      <c r="Y557" s="1040"/>
      <c r="Z557" s="1040"/>
      <c r="AA557" s="1040"/>
      <c r="AB557" s="1040"/>
      <c r="AC557" s="1041"/>
      <c r="AD557" s="98"/>
      <c r="AU557" s="346"/>
      <c r="AV557" s="346"/>
    </row>
    <row r="558" spans="3:48" ht="10.9" customHeight="1">
      <c r="C558" s="1044"/>
      <c r="D558" s="1047"/>
      <c r="E558" s="1050"/>
      <c r="F558" s="1053"/>
      <c r="G558" s="1044"/>
      <c r="H558" s="1056"/>
      <c r="I558" s="1027"/>
      <c r="J558" s="1028"/>
      <c r="K558" s="1059"/>
      <c r="L558" s="1018"/>
      <c r="M558" s="1019"/>
      <c r="N558" s="1019"/>
      <c r="O558" s="1019"/>
      <c r="P558" s="1019"/>
      <c r="Q558" s="1020"/>
      <c r="R558" s="1027"/>
      <c r="S558" s="1028"/>
      <c r="T558" s="1029"/>
      <c r="U558" s="1036"/>
      <c r="V558" s="1037"/>
      <c r="W558" s="1038"/>
      <c r="X558" s="1039"/>
      <c r="Y558" s="1040"/>
      <c r="Z558" s="1040"/>
      <c r="AA558" s="1040"/>
      <c r="AB558" s="1040"/>
      <c r="AC558" s="1041"/>
      <c r="AD558" s="98"/>
      <c r="AU558" s="346"/>
      <c r="AV558" s="346"/>
    </row>
    <row r="559" spans="3:48" ht="10.9" customHeight="1">
      <c r="C559" s="1042">
        <v>7</v>
      </c>
      <c r="D559" s="1045" t="s">
        <v>9</v>
      </c>
      <c r="E559" s="1048">
        <v>1</v>
      </c>
      <c r="F559" s="1051" t="s">
        <v>10</v>
      </c>
      <c r="G559" s="1042" t="s">
        <v>19</v>
      </c>
      <c r="H559" s="1054"/>
      <c r="I559" s="1021"/>
      <c r="J559" s="1022"/>
      <c r="K559" s="1057"/>
      <c r="L559" s="1018"/>
      <c r="M559" s="1019"/>
      <c r="N559" s="1019"/>
      <c r="O559" s="1019"/>
      <c r="P559" s="1019"/>
      <c r="Q559" s="1020"/>
      <c r="R559" s="1021"/>
      <c r="S559" s="1022"/>
      <c r="T559" s="1023"/>
      <c r="U559" s="1030"/>
      <c r="V559" s="1031"/>
      <c r="W559" s="1032"/>
      <c r="X559" s="1039"/>
      <c r="Y559" s="1040"/>
      <c r="Z559" s="1040"/>
      <c r="AA559" s="1040"/>
      <c r="AB559" s="1040"/>
      <c r="AC559" s="1041"/>
      <c r="AD559" s="98"/>
      <c r="AU559" s="346" t="str">
        <f t="shared" ref="AU559" si="261">IF(OR(I559="×",AU563="×"),"×","●")</f>
        <v>●</v>
      </c>
      <c r="AV559" s="346">
        <f t="shared" ref="AV559" si="262">IF(AU559="●",IF(I559="定","-",I559),"-")</f>
        <v>0</v>
      </c>
    </row>
    <row r="560" spans="3:48" ht="10.9" customHeight="1">
      <c r="C560" s="1043"/>
      <c r="D560" s="1046"/>
      <c r="E560" s="1049"/>
      <c r="F560" s="1052"/>
      <c r="G560" s="1043"/>
      <c r="H560" s="1055"/>
      <c r="I560" s="1024"/>
      <c r="J560" s="1025"/>
      <c r="K560" s="1058"/>
      <c r="L560" s="1018"/>
      <c r="M560" s="1019"/>
      <c r="N560" s="1019"/>
      <c r="O560" s="1019"/>
      <c r="P560" s="1019"/>
      <c r="Q560" s="1020"/>
      <c r="R560" s="1024"/>
      <c r="S560" s="1025"/>
      <c r="T560" s="1026"/>
      <c r="U560" s="1033"/>
      <c r="V560" s="1034"/>
      <c r="W560" s="1035"/>
      <c r="X560" s="1039"/>
      <c r="Y560" s="1040"/>
      <c r="Z560" s="1040"/>
      <c r="AA560" s="1040"/>
      <c r="AB560" s="1040"/>
      <c r="AC560" s="1041"/>
      <c r="AD560" s="98"/>
      <c r="AU560" s="346"/>
      <c r="AV560" s="346"/>
    </row>
    <row r="561" spans="3:48" ht="10.9" customHeight="1">
      <c r="C561" s="1043"/>
      <c r="D561" s="1046"/>
      <c r="E561" s="1049"/>
      <c r="F561" s="1052"/>
      <c r="G561" s="1043"/>
      <c r="H561" s="1055"/>
      <c r="I561" s="1024"/>
      <c r="J561" s="1025"/>
      <c r="K561" s="1058"/>
      <c r="L561" s="1018"/>
      <c r="M561" s="1019"/>
      <c r="N561" s="1019"/>
      <c r="O561" s="1019"/>
      <c r="P561" s="1019"/>
      <c r="Q561" s="1020"/>
      <c r="R561" s="1024"/>
      <c r="S561" s="1025"/>
      <c r="T561" s="1026"/>
      <c r="U561" s="1033"/>
      <c r="V561" s="1034"/>
      <c r="W561" s="1035"/>
      <c r="X561" s="1039"/>
      <c r="Y561" s="1040"/>
      <c r="Z561" s="1040"/>
      <c r="AA561" s="1040"/>
      <c r="AB561" s="1040"/>
      <c r="AC561" s="1041"/>
      <c r="AD561" s="98"/>
      <c r="AU561" s="346"/>
      <c r="AV561" s="346"/>
    </row>
    <row r="562" spans="3:48" ht="10.9" customHeight="1">
      <c r="C562" s="1044"/>
      <c r="D562" s="1047"/>
      <c r="E562" s="1050"/>
      <c r="F562" s="1053"/>
      <c r="G562" s="1044"/>
      <c r="H562" s="1056"/>
      <c r="I562" s="1027"/>
      <c r="J562" s="1028"/>
      <c r="K562" s="1059"/>
      <c r="L562" s="1018"/>
      <c r="M562" s="1019"/>
      <c r="N562" s="1019"/>
      <c r="O562" s="1019"/>
      <c r="P562" s="1019"/>
      <c r="Q562" s="1020"/>
      <c r="R562" s="1027"/>
      <c r="S562" s="1028"/>
      <c r="T562" s="1029"/>
      <c r="U562" s="1036"/>
      <c r="V562" s="1037"/>
      <c r="W562" s="1038"/>
      <c r="X562" s="1039"/>
      <c r="Y562" s="1040"/>
      <c r="Z562" s="1040"/>
      <c r="AA562" s="1040"/>
      <c r="AB562" s="1040"/>
      <c r="AC562" s="1041"/>
      <c r="AD562" s="98"/>
      <c r="AU562" s="346"/>
      <c r="AV562" s="346"/>
    </row>
    <row r="563" spans="3:48" ht="10.9" customHeight="1">
      <c r="C563" s="1042">
        <v>7</v>
      </c>
      <c r="D563" s="1045" t="s">
        <v>9</v>
      </c>
      <c r="E563" s="1048">
        <v>2</v>
      </c>
      <c r="F563" s="1051" t="s">
        <v>10</v>
      </c>
      <c r="G563" s="1042" t="s">
        <v>20</v>
      </c>
      <c r="H563" s="1054"/>
      <c r="I563" s="1021"/>
      <c r="J563" s="1022"/>
      <c r="K563" s="1057"/>
      <c r="L563" s="1018"/>
      <c r="M563" s="1019"/>
      <c r="N563" s="1019"/>
      <c r="O563" s="1019"/>
      <c r="P563" s="1019"/>
      <c r="Q563" s="1020"/>
      <c r="R563" s="1021"/>
      <c r="S563" s="1022"/>
      <c r="T563" s="1023"/>
      <c r="U563" s="1030"/>
      <c r="V563" s="1031"/>
      <c r="W563" s="1032"/>
      <c r="X563" s="1039"/>
      <c r="Y563" s="1040"/>
      <c r="Z563" s="1040"/>
      <c r="AA563" s="1040"/>
      <c r="AB563" s="1040"/>
      <c r="AC563" s="1041"/>
      <c r="AD563" s="98"/>
      <c r="AU563" s="346" t="str">
        <f t="shared" ref="AU563" si="263">IF(OR(I563="×",AU567="×"),"×","●")</f>
        <v>●</v>
      </c>
      <c r="AV563" s="346">
        <f t="shared" ref="AV563" si="264">IF(AU563="●",IF(I563="定","-",I563),"-")</f>
        <v>0</v>
      </c>
    </row>
    <row r="564" spans="3:48" ht="10.9" customHeight="1">
      <c r="C564" s="1043"/>
      <c r="D564" s="1046"/>
      <c r="E564" s="1049"/>
      <c r="F564" s="1052"/>
      <c r="G564" s="1043"/>
      <c r="H564" s="1055"/>
      <c r="I564" s="1024"/>
      <c r="J564" s="1025"/>
      <c r="K564" s="1058"/>
      <c r="L564" s="1018"/>
      <c r="M564" s="1019"/>
      <c r="N564" s="1019"/>
      <c r="O564" s="1019"/>
      <c r="P564" s="1019"/>
      <c r="Q564" s="1020"/>
      <c r="R564" s="1024"/>
      <c r="S564" s="1025"/>
      <c r="T564" s="1026"/>
      <c r="U564" s="1033"/>
      <c r="V564" s="1034"/>
      <c r="W564" s="1035"/>
      <c r="X564" s="1039"/>
      <c r="Y564" s="1040"/>
      <c r="Z564" s="1040"/>
      <c r="AA564" s="1040"/>
      <c r="AB564" s="1040"/>
      <c r="AC564" s="1041"/>
      <c r="AD564" s="98"/>
      <c r="AU564" s="346"/>
      <c r="AV564" s="346"/>
    </row>
    <row r="565" spans="3:48" ht="10.9" customHeight="1">
      <c r="C565" s="1043"/>
      <c r="D565" s="1046"/>
      <c r="E565" s="1049"/>
      <c r="F565" s="1052"/>
      <c r="G565" s="1043"/>
      <c r="H565" s="1055"/>
      <c r="I565" s="1024"/>
      <c r="J565" s="1025"/>
      <c r="K565" s="1058"/>
      <c r="L565" s="1018"/>
      <c r="M565" s="1019"/>
      <c r="N565" s="1019"/>
      <c r="O565" s="1019"/>
      <c r="P565" s="1019"/>
      <c r="Q565" s="1020"/>
      <c r="R565" s="1024"/>
      <c r="S565" s="1025"/>
      <c r="T565" s="1026"/>
      <c r="U565" s="1033"/>
      <c r="V565" s="1034"/>
      <c r="W565" s="1035"/>
      <c r="X565" s="1039"/>
      <c r="Y565" s="1040"/>
      <c r="Z565" s="1040"/>
      <c r="AA565" s="1040"/>
      <c r="AB565" s="1040"/>
      <c r="AC565" s="1041"/>
      <c r="AD565" s="98"/>
      <c r="AU565" s="346"/>
      <c r="AV565" s="346"/>
    </row>
    <row r="566" spans="3:48" ht="10.9" customHeight="1">
      <c r="C566" s="1044"/>
      <c r="D566" s="1047"/>
      <c r="E566" s="1050"/>
      <c r="F566" s="1053"/>
      <c r="G566" s="1044"/>
      <c r="H566" s="1056"/>
      <c r="I566" s="1027"/>
      <c r="J566" s="1028"/>
      <c r="K566" s="1059"/>
      <c r="L566" s="1018"/>
      <c r="M566" s="1019"/>
      <c r="N566" s="1019"/>
      <c r="O566" s="1019"/>
      <c r="P566" s="1019"/>
      <c r="Q566" s="1020"/>
      <c r="R566" s="1027"/>
      <c r="S566" s="1028"/>
      <c r="T566" s="1029"/>
      <c r="U566" s="1036"/>
      <c r="V566" s="1037"/>
      <c r="W566" s="1038"/>
      <c r="X566" s="1039"/>
      <c r="Y566" s="1040"/>
      <c r="Z566" s="1040"/>
      <c r="AA566" s="1040"/>
      <c r="AB566" s="1040"/>
      <c r="AC566" s="1041"/>
      <c r="AD566" s="98"/>
      <c r="AU566" s="346"/>
      <c r="AV566" s="346"/>
    </row>
    <row r="567" spans="3:48" ht="10.9" customHeight="1">
      <c r="C567" s="1042">
        <v>7</v>
      </c>
      <c r="D567" s="1045" t="s">
        <v>9</v>
      </c>
      <c r="E567" s="1048">
        <v>3</v>
      </c>
      <c r="F567" s="1051" t="s">
        <v>10</v>
      </c>
      <c r="G567" s="1042" t="s">
        <v>21</v>
      </c>
      <c r="H567" s="1054"/>
      <c r="I567" s="1021"/>
      <c r="J567" s="1022"/>
      <c r="K567" s="1057"/>
      <c r="L567" s="1018"/>
      <c r="M567" s="1019"/>
      <c r="N567" s="1019"/>
      <c r="O567" s="1019"/>
      <c r="P567" s="1019"/>
      <c r="Q567" s="1020"/>
      <c r="R567" s="1021"/>
      <c r="S567" s="1022"/>
      <c r="T567" s="1023"/>
      <c r="U567" s="1030"/>
      <c r="V567" s="1031"/>
      <c r="W567" s="1032"/>
      <c r="X567" s="1039"/>
      <c r="Y567" s="1040"/>
      <c r="Z567" s="1040"/>
      <c r="AA567" s="1040"/>
      <c r="AB567" s="1040"/>
      <c r="AC567" s="1041"/>
      <c r="AD567" s="98"/>
      <c r="AU567" s="346" t="str">
        <f t="shared" ref="AU567" si="265">IF(OR(I567="×",AU571="×"),"×","●")</f>
        <v>●</v>
      </c>
      <c r="AV567" s="346">
        <f t="shared" ref="AV567" si="266">IF(AU567="●",IF(I567="定","-",I567),"-")</f>
        <v>0</v>
      </c>
    </row>
    <row r="568" spans="3:48" ht="10.9" customHeight="1">
      <c r="C568" s="1043"/>
      <c r="D568" s="1046"/>
      <c r="E568" s="1049"/>
      <c r="F568" s="1052"/>
      <c r="G568" s="1043"/>
      <c r="H568" s="1055"/>
      <c r="I568" s="1024"/>
      <c r="J568" s="1025"/>
      <c r="K568" s="1058"/>
      <c r="L568" s="1018"/>
      <c r="M568" s="1019"/>
      <c r="N568" s="1019"/>
      <c r="O568" s="1019"/>
      <c r="P568" s="1019"/>
      <c r="Q568" s="1020"/>
      <c r="R568" s="1024"/>
      <c r="S568" s="1025"/>
      <c r="T568" s="1026"/>
      <c r="U568" s="1033"/>
      <c r="V568" s="1034"/>
      <c r="W568" s="1035"/>
      <c r="X568" s="1039"/>
      <c r="Y568" s="1040"/>
      <c r="Z568" s="1040"/>
      <c r="AA568" s="1040"/>
      <c r="AB568" s="1040"/>
      <c r="AC568" s="1041"/>
      <c r="AD568" s="98"/>
      <c r="AU568" s="346"/>
      <c r="AV568" s="346"/>
    </row>
    <row r="569" spans="3:48" ht="10.9" customHeight="1">
      <c r="C569" s="1043"/>
      <c r="D569" s="1046"/>
      <c r="E569" s="1049"/>
      <c r="F569" s="1052"/>
      <c r="G569" s="1043"/>
      <c r="H569" s="1055"/>
      <c r="I569" s="1024"/>
      <c r="J569" s="1025"/>
      <c r="K569" s="1058"/>
      <c r="L569" s="1018"/>
      <c r="M569" s="1019"/>
      <c r="N569" s="1019"/>
      <c r="O569" s="1019"/>
      <c r="P569" s="1019"/>
      <c r="Q569" s="1020"/>
      <c r="R569" s="1024"/>
      <c r="S569" s="1025"/>
      <c r="T569" s="1026"/>
      <c r="U569" s="1033"/>
      <c r="V569" s="1034"/>
      <c r="W569" s="1035"/>
      <c r="X569" s="1039"/>
      <c r="Y569" s="1040"/>
      <c r="Z569" s="1040"/>
      <c r="AA569" s="1040"/>
      <c r="AB569" s="1040"/>
      <c r="AC569" s="1041"/>
      <c r="AD569" s="98"/>
      <c r="AU569" s="346"/>
      <c r="AV569" s="346"/>
    </row>
    <row r="570" spans="3:48" ht="10.9" customHeight="1">
      <c r="C570" s="1044"/>
      <c r="D570" s="1047"/>
      <c r="E570" s="1050"/>
      <c r="F570" s="1053"/>
      <c r="G570" s="1044"/>
      <c r="H570" s="1056"/>
      <c r="I570" s="1027"/>
      <c r="J570" s="1028"/>
      <c r="K570" s="1059"/>
      <c r="L570" s="1018"/>
      <c r="M570" s="1019"/>
      <c r="N570" s="1019"/>
      <c r="O570" s="1019"/>
      <c r="P570" s="1019"/>
      <c r="Q570" s="1020"/>
      <c r="R570" s="1027"/>
      <c r="S570" s="1028"/>
      <c r="T570" s="1029"/>
      <c r="U570" s="1036"/>
      <c r="V570" s="1037"/>
      <c r="W570" s="1038"/>
      <c r="X570" s="1039"/>
      <c r="Y570" s="1040"/>
      <c r="Z570" s="1040"/>
      <c r="AA570" s="1040"/>
      <c r="AB570" s="1040"/>
      <c r="AC570" s="1041"/>
      <c r="AD570" s="98"/>
      <c r="AU570" s="346"/>
      <c r="AV570" s="346"/>
    </row>
    <row r="571" spans="3:48" ht="10.9" customHeight="1">
      <c r="C571" s="1042">
        <v>7</v>
      </c>
      <c r="D571" s="1045" t="s">
        <v>9</v>
      </c>
      <c r="E571" s="1048">
        <v>4</v>
      </c>
      <c r="F571" s="1051" t="s">
        <v>10</v>
      </c>
      <c r="G571" s="1042" t="s">
        <v>22</v>
      </c>
      <c r="H571" s="1054"/>
      <c r="I571" s="1021"/>
      <c r="J571" s="1022"/>
      <c r="K571" s="1057"/>
      <c r="L571" s="1018"/>
      <c r="M571" s="1019"/>
      <c r="N571" s="1019"/>
      <c r="O571" s="1019"/>
      <c r="P571" s="1019"/>
      <c r="Q571" s="1020"/>
      <c r="R571" s="1021"/>
      <c r="S571" s="1022"/>
      <c r="T571" s="1023"/>
      <c r="U571" s="1030"/>
      <c r="V571" s="1031"/>
      <c r="W571" s="1032"/>
      <c r="X571" s="1039"/>
      <c r="Y571" s="1040"/>
      <c r="Z571" s="1040"/>
      <c r="AA571" s="1040"/>
      <c r="AB571" s="1040"/>
      <c r="AC571" s="1041"/>
      <c r="AD571" s="98"/>
      <c r="AU571" s="346" t="str">
        <f t="shared" ref="AU571" si="267">IF(OR(I571="×",AU575="×"),"×","●")</f>
        <v>●</v>
      </c>
      <c r="AV571" s="346">
        <f t="shared" ref="AV571" si="268">IF(AU571="●",IF(I571="定","-",I571),"-")</f>
        <v>0</v>
      </c>
    </row>
    <row r="572" spans="3:48" ht="10.9" customHeight="1">
      <c r="C572" s="1043"/>
      <c r="D572" s="1046"/>
      <c r="E572" s="1049"/>
      <c r="F572" s="1052"/>
      <c r="G572" s="1043"/>
      <c r="H572" s="1055"/>
      <c r="I572" s="1024"/>
      <c r="J572" s="1025"/>
      <c r="K572" s="1058"/>
      <c r="L572" s="1018"/>
      <c r="M572" s="1019"/>
      <c r="N572" s="1019"/>
      <c r="O572" s="1019"/>
      <c r="P572" s="1019"/>
      <c r="Q572" s="1020"/>
      <c r="R572" s="1024"/>
      <c r="S572" s="1025"/>
      <c r="T572" s="1026"/>
      <c r="U572" s="1033"/>
      <c r="V572" s="1034"/>
      <c r="W572" s="1035"/>
      <c r="X572" s="1039"/>
      <c r="Y572" s="1040"/>
      <c r="Z572" s="1040"/>
      <c r="AA572" s="1040"/>
      <c r="AB572" s="1040"/>
      <c r="AC572" s="1041"/>
      <c r="AD572" s="98"/>
      <c r="AU572" s="346"/>
      <c r="AV572" s="346"/>
    </row>
    <row r="573" spans="3:48" ht="10.9" customHeight="1">
      <c r="C573" s="1043"/>
      <c r="D573" s="1046"/>
      <c r="E573" s="1049"/>
      <c r="F573" s="1052"/>
      <c r="G573" s="1043"/>
      <c r="H573" s="1055"/>
      <c r="I573" s="1024"/>
      <c r="J573" s="1025"/>
      <c r="K573" s="1058"/>
      <c r="L573" s="1018"/>
      <c r="M573" s="1019"/>
      <c r="N573" s="1019"/>
      <c r="O573" s="1019"/>
      <c r="P573" s="1019"/>
      <c r="Q573" s="1020"/>
      <c r="R573" s="1024"/>
      <c r="S573" s="1025"/>
      <c r="T573" s="1026"/>
      <c r="U573" s="1033"/>
      <c r="V573" s="1034"/>
      <c r="W573" s="1035"/>
      <c r="X573" s="1039"/>
      <c r="Y573" s="1040"/>
      <c r="Z573" s="1040"/>
      <c r="AA573" s="1040"/>
      <c r="AB573" s="1040"/>
      <c r="AC573" s="1041"/>
      <c r="AD573" s="98"/>
      <c r="AU573" s="346"/>
      <c r="AV573" s="346"/>
    </row>
    <row r="574" spans="3:48" ht="10.9" customHeight="1">
      <c r="C574" s="1044"/>
      <c r="D574" s="1047"/>
      <c r="E574" s="1050"/>
      <c r="F574" s="1053"/>
      <c r="G574" s="1044"/>
      <c r="H574" s="1056"/>
      <c r="I574" s="1027"/>
      <c r="J574" s="1028"/>
      <c r="K574" s="1059"/>
      <c r="L574" s="1018"/>
      <c r="M574" s="1019"/>
      <c r="N574" s="1019"/>
      <c r="O574" s="1019"/>
      <c r="P574" s="1019"/>
      <c r="Q574" s="1020"/>
      <c r="R574" s="1027"/>
      <c r="S574" s="1028"/>
      <c r="T574" s="1029"/>
      <c r="U574" s="1036"/>
      <c r="V574" s="1037"/>
      <c r="W574" s="1038"/>
      <c r="X574" s="1039"/>
      <c r="Y574" s="1040"/>
      <c r="Z574" s="1040"/>
      <c r="AA574" s="1040"/>
      <c r="AB574" s="1040"/>
      <c r="AC574" s="1041"/>
      <c r="AD574" s="98"/>
      <c r="AU574" s="346"/>
      <c r="AV574" s="346"/>
    </row>
    <row r="575" spans="3:48" ht="10.9" customHeight="1">
      <c r="C575" s="1042">
        <v>7</v>
      </c>
      <c r="D575" s="1045" t="s">
        <v>9</v>
      </c>
      <c r="E575" s="1048">
        <v>5</v>
      </c>
      <c r="F575" s="1051" t="s">
        <v>10</v>
      </c>
      <c r="G575" s="1043" t="s">
        <v>23</v>
      </c>
      <c r="H575" s="1055"/>
      <c r="I575" s="1024"/>
      <c r="J575" s="1025"/>
      <c r="K575" s="1058"/>
      <c r="L575" s="1018"/>
      <c r="M575" s="1019"/>
      <c r="N575" s="1019"/>
      <c r="O575" s="1019"/>
      <c r="P575" s="1019"/>
      <c r="Q575" s="1020"/>
      <c r="R575" s="1021"/>
      <c r="S575" s="1022"/>
      <c r="T575" s="1023"/>
      <c r="U575" s="1030"/>
      <c r="V575" s="1031"/>
      <c r="W575" s="1032"/>
      <c r="X575" s="1039"/>
      <c r="Y575" s="1040"/>
      <c r="Z575" s="1040"/>
      <c r="AA575" s="1040"/>
      <c r="AB575" s="1040"/>
      <c r="AC575" s="1041"/>
      <c r="AD575" s="98"/>
      <c r="AU575" s="346" t="str">
        <f t="shared" ref="AU575" si="269">IF(OR(I575="×",AU579="×"),"×","●")</f>
        <v>●</v>
      </c>
      <c r="AV575" s="346">
        <f t="shared" ref="AV575" si="270">IF(AU575="●",IF(I575="定","-",I575),"-")</f>
        <v>0</v>
      </c>
    </row>
    <row r="576" spans="3:48" ht="10.9" customHeight="1">
      <c r="C576" s="1043"/>
      <c r="D576" s="1046"/>
      <c r="E576" s="1049"/>
      <c r="F576" s="1052"/>
      <c r="G576" s="1043"/>
      <c r="H576" s="1055"/>
      <c r="I576" s="1024"/>
      <c r="J576" s="1025"/>
      <c r="K576" s="1058"/>
      <c r="L576" s="1018"/>
      <c r="M576" s="1019"/>
      <c r="N576" s="1019"/>
      <c r="O576" s="1019"/>
      <c r="P576" s="1019"/>
      <c r="Q576" s="1020"/>
      <c r="R576" s="1024"/>
      <c r="S576" s="1025"/>
      <c r="T576" s="1026"/>
      <c r="U576" s="1033"/>
      <c r="V576" s="1034"/>
      <c r="W576" s="1035"/>
      <c r="X576" s="1039"/>
      <c r="Y576" s="1040"/>
      <c r="Z576" s="1040"/>
      <c r="AA576" s="1040"/>
      <c r="AB576" s="1040"/>
      <c r="AC576" s="1041"/>
      <c r="AD576" s="98"/>
      <c r="AU576" s="346"/>
      <c r="AV576" s="346"/>
    </row>
    <row r="577" spans="3:48" ht="10.9" customHeight="1">
      <c r="C577" s="1043"/>
      <c r="D577" s="1046"/>
      <c r="E577" s="1049"/>
      <c r="F577" s="1052"/>
      <c r="G577" s="1043"/>
      <c r="H577" s="1055"/>
      <c r="I577" s="1024"/>
      <c r="J577" s="1025"/>
      <c r="K577" s="1058"/>
      <c r="L577" s="1018"/>
      <c r="M577" s="1019"/>
      <c r="N577" s="1019"/>
      <c r="O577" s="1019"/>
      <c r="P577" s="1019"/>
      <c r="Q577" s="1020"/>
      <c r="R577" s="1024"/>
      <c r="S577" s="1025"/>
      <c r="T577" s="1026"/>
      <c r="U577" s="1033"/>
      <c r="V577" s="1034"/>
      <c r="W577" s="1035"/>
      <c r="X577" s="1039"/>
      <c r="Y577" s="1040"/>
      <c r="Z577" s="1040"/>
      <c r="AA577" s="1040"/>
      <c r="AB577" s="1040"/>
      <c r="AC577" s="1041"/>
      <c r="AD577" s="98"/>
      <c r="AU577" s="346"/>
      <c r="AV577" s="346"/>
    </row>
    <row r="578" spans="3:48" ht="10.9" customHeight="1">
      <c r="C578" s="1044"/>
      <c r="D578" s="1047"/>
      <c r="E578" s="1050"/>
      <c r="F578" s="1053"/>
      <c r="G578" s="1044"/>
      <c r="H578" s="1056"/>
      <c r="I578" s="1027"/>
      <c r="J578" s="1028"/>
      <c r="K578" s="1059"/>
      <c r="L578" s="1018"/>
      <c r="M578" s="1019"/>
      <c r="N578" s="1019"/>
      <c r="O578" s="1019"/>
      <c r="P578" s="1019"/>
      <c r="Q578" s="1020"/>
      <c r="R578" s="1027"/>
      <c r="S578" s="1028"/>
      <c r="T578" s="1029"/>
      <c r="U578" s="1036"/>
      <c r="V578" s="1037"/>
      <c r="W578" s="1038"/>
      <c r="X578" s="1039"/>
      <c r="Y578" s="1040"/>
      <c r="Z578" s="1040"/>
      <c r="AA578" s="1040"/>
      <c r="AB578" s="1040"/>
      <c r="AC578" s="1041"/>
      <c r="AD578" s="98"/>
      <c r="AU578" s="346"/>
      <c r="AV578" s="346"/>
    </row>
    <row r="579" spans="3:48" ht="10.9" customHeight="1">
      <c r="C579" s="1042">
        <v>7</v>
      </c>
      <c r="D579" s="1045" t="s">
        <v>9</v>
      </c>
      <c r="E579" s="1048">
        <v>6</v>
      </c>
      <c r="F579" s="1051" t="s">
        <v>10</v>
      </c>
      <c r="G579" s="1042" t="s">
        <v>24</v>
      </c>
      <c r="H579" s="1054"/>
      <c r="I579" s="1021"/>
      <c r="J579" s="1022"/>
      <c r="K579" s="1057"/>
      <c r="L579" s="1018"/>
      <c r="M579" s="1019"/>
      <c r="N579" s="1019"/>
      <c r="O579" s="1019"/>
      <c r="P579" s="1019"/>
      <c r="Q579" s="1020"/>
      <c r="R579" s="1021"/>
      <c r="S579" s="1022"/>
      <c r="T579" s="1023"/>
      <c r="U579" s="1030"/>
      <c r="V579" s="1031"/>
      <c r="W579" s="1032"/>
      <c r="X579" s="1039"/>
      <c r="Y579" s="1040"/>
      <c r="Z579" s="1040"/>
      <c r="AA579" s="1040"/>
      <c r="AB579" s="1040"/>
      <c r="AC579" s="1041"/>
      <c r="AD579" s="98"/>
      <c r="AU579" s="346" t="str">
        <f t="shared" ref="AU579" si="271">IF(OR(I579="×",AU583="×"),"×","●")</f>
        <v>●</v>
      </c>
      <c r="AV579" s="346">
        <f t="shared" ref="AV579" si="272">IF(AU579="●",IF(I579="定","-",I579),"-")</f>
        <v>0</v>
      </c>
    </row>
    <row r="580" spans="3:48" ht="10.9" customHeight="1">
      <c r="C580" s="1043"/>
      <c r="D580" s="1046"/>
      <c r="E580" s="1049"/>
      <c r="F580" s="1052"/>
      <c r="G580" s="1043"/>
      <c r="H580" s="1055"/>
      <c r="I580" s="1024"/>
      <c r="J580" s="1025"/>
      <c r="K580" s="1058"/>
      <c r="L580" s="1018"/>
      <c r="M580" s="1019"/>
      <c r="N580" s="1019"/>
      <c r="O580" s="1019"/>
      <c r="P580" s="1019"/>
      <c r="Q580" s="1020"/>
      <c r="R580" s="1024"/>
      <c r="S580" s="1025"/>
      <c r="T580" s="1026"/>
      <c r="U580" s="1033"/>
      <c r="V580" s="1034"/>
      <c r="W580" s="1035"/>
      <c r="X580" s="1039"/>
      <c r="Y580" s="1040"/>
      <c r="Z580" s="1040"/>
      <c r="AA580" s="1040"/>
      <c r="AB580" s="1040"/>
      <c r="AC580" s="1041"/>
      <c r="AD580" s="98"/>
      <c r="AU580" s="346"/>
      <c r="AV580" s="346"/>
    </row>
    <row r="581" spans="3:48" ht="10.9" customHeight="1">
      <c r="C581" s="1043"/>
      <c r="D581" s="1046"/>
      <c r="E581" s="1049"/>
      <c r="F581" s="1052"/>
      <c r="G581" s="1043"/>
      <c r="H581" s="1055"/>
      <c r="I581" s="1024"/>
      <c r="J581" s="1025"/>
      <c r="K581" s="1058"/>
      <c r="L581" s="1018"/>
      <c r="M581" s="1019"/>
      <c r="N581" s="1019"/>
      <c r="O581" s="1019"/>
      <c r="P581" s="1019"/>
      <c r="Q581" s="1020"/>
      <c r="R581" s="1024"/>
      <c r="S581" s="1025"/>
      <c r="T581" s="1026"/>
      <c r="U581" s="1033"/>
      <c r="V581" s="1034"/>
      <c r="W581" s="1035"/>
      <c r="X581" s="1039"/>
      <c r="Y581" s="1040"/>
      <c r="Z581" s="1040"/>
      <c r="AA581" s="1040"/>
      <c r="AB581" s="1040"/>
      <c r="AC581" s="1041"/>
      <c r="AD581" s="98"/>
      <c r="AU581" s="346"/>
      <c r="AV581" s="346"/>
    </row>
    <row r="582" spans="3:48" ht="10.9" customHeight="1">
      <c r="C582" s="1044"/>
      <c r="D582" s="1047"/>
      <c r="E582" s="1050"/>
      <c r="F582" s="1053"/>
      <c r="G582" s="1044"/>
      <c r="H582" s="1056"/>
      <c r="I582" s="1027"/>
      <c r="J582" s="1028"/>
      <c r="K582" s="1059"/>
      <c r="L582" s="1018"/>
      <c r="M582" s="1019"/>
      <c r="N582" s="1019"/>
      <c r="O582" s="1019"/>
      <c r="P582" s="1019"/>
      <c r="Q582" s="1020"/>
      <c r="R582" s="1027"/>
      <c r="S582" s="1028"/>
      <c r="T582" s="1029"/>
      <c r="U582" s="1036"/>
      <c r="V582" s="1037"/>
      <c r="W582" s="1038"/>
      <c r="X582" s="1039"/>
      <c r="Y582" s="1040"/>
      <c r="Z582" s="1040"/>
      <c r="AA582" s="1040"/>
      <c r="AB582" s="1040"/>
      <c r="AC582" s="1041"/>
      <c r="AD582" s="98"/>
      <c r="AU582" s="346"/>
      <c r="AV582" s="346"/>
    </row>
    <row r="583" spans="3:48" ht="10.9" customHeight="1">
      <c r="C583" s="1042">
        <v>7</v>
      </c>
      <c r="D583" s="1045" t="s">
        <v>9</v>
      </c>
      <c r="E583" s="1048">
        <v>7</v>
      </c>
      <c r="F583" s="1051" t="s">
        <v>10</v>
      </c>
      <c r="G583" s="1042" t="s">
        <v>25</v>
      </c>
      <c r="H583" s="1054"/>
      <c r="I583" s="1021"/>
      <c r="J583" s="1022"/>
      <c r="K583" s="1057"/>
      <c r="L583" s="1018"/>
      <c r="M583" s="1019"/>
      <c r="N583" s="1019"/>
      <c r="O583" s="1019"/>
      <c r="P583" s="1019"/>
      <c r="Q583" s="1020"/>
      <c r="R583" s="1021"/>
      <c r="S583" s="1022"/>
      <c r="T583" s="1023"/>
      <c r="U583" s="1030"/>
      <c r="V583" s="1031"/>
      <c r="W583" s="1032"/>
      <c r="X583" s="1039"/>
      <c r="Y583" s="1040"/>
      <c r="Z583" s="1040"/>
      <c r="AA583" s="1040"/>
      <c r="AB583" s="1040"/>
      <c r="AC583" s="1041"/>
      <c r="AD583" s="98"/>
      <c r="AU583" s="346" t="str">
        <f t="shared" ref="AU583" si="273">IF(OR(I583="×",AU587="×"),"×","●")</f>
        <v>●</v>
      </c>
      <c r="AV583" s="346">
        <f t="shared" ref="AV583" si="274">IF(AU583="●",IF(I583="定","-",I583),"-")</f>
        <v>0</v>
      </c>
    </row>
    <row r="584" spans="3:48" ht="10.9" customHeight="1">
      <c r="C584" s="1043"/>
      <c r="D584" s="1046"/>
      <c r="E584" s="1049"/>
      <c r="F584" s="1052"/>
      <c r="G584" s="1043"/>
      <c r="H584" s="1055"/>
      <c r="I584" s="1024"/>
      <c r="J584" s="1025"/>
      <c r="K584" s="1058"/>
      <c r="L584" s="1018"/>
      <c r="M584" s="1019"/>
      <c r="N584" s="1019"/>
      <c r="O584" s="1019"/>
      <c r="P584" s="1019"/>
      <c r="Q584" s="1020"/>
      <c r="R584" s="1024"/>
      <c r="S584" s="1025"/>
      <c r="T584" s="1026"/>
      <c r="U584" s="1033"/>
      <c r="V584" s="1034"/>
      <c r="W584" s="1035"/>
      <c r="X584" s="1039"/>
      <c r="Y584" s="1040"/>
      <c r="Z584" s="1040"/>
      <c r="AA584" s="1040"/>
      <c r="AB584" s="1040"/>
      <c r="AC584" s="1041"/>
      <c r="AD584" s="98"/>
      <c r="AU584" s="346"/>
      <c r="AV584" s="346"/>
    </row>
    <row r="585" spans="3:48" ht="10.9" customHeight="1">
      <c r="C585" s="1043"/>
      <c r="D585" s="1046"/>
      <c r="E585" s="1049"/>
      <c r="F585" s="1052"/>
      <c r="G585" s="1043"/>
      <c r="H585" s="1055"/>
      <c r="I585" s="1024"/>
      <c r="J585" s="1025"/>
      <c r="K585" s="1058"/>
      <c r="L585" s="1018"/>
      <c r="M585" s="1019"/>
      <c r="N585" s="1019"/>
      <c r="O585" s="1019"/>
      <c r="P585" s="1019"/>
      <c r="Q585" s="1020"/>
      <c r="R585" s="1024"/>
      <c r="S585" s="1025"/>
      <c r="T585" s="1026"/>
      <c r="U585" s="1033"/>
      <c r="V585" s="1034"/>
      <c r="W585" s="1035"/>
      <c r="X585" s="1039"/>
      <c r="Y585" s="1040"/>
      <c r="Z585" s="1040"/>
      <c r="AA585" s="1040"/>
      <c r="AB585" s="1040"/>
      <c r="AC585" s="1041"/>
      <c r="AD585" s="98"/>
      <c r="AU585" s="346"/>
      <c r="AV585" s="346"/>
    </row>
    <row r="586" spans="3:48" ht="10.9" customHeight="1">
      <c r="C586" s="1044"/>
      <c r="D586" s="1047"/>
      <c r="E586" s="1050"/>
      <c r="F586" s="1053"/>
      <c r="G586" s="1044"/>
      <c r="H586" s="1056"/>
      <c r="I586" s="1027"/>
      <c r="J586" s="1028"/>
      <c r="K586" s="1059"/>
      <c r="L586" s="1018"/>
      <c r="M586" s="1019"/>
      <c r="N586" s="1019"/>
      <c r="O586" s="1019"/>
      <c r="P586" s="1019"/>
      <c r="Q586" s="1020"/>
      <c r="R586" s="1027"/>
      <c r="S586" s="1028"/>
      <c r="T586" s="1029"/>
      <c r="U586" s="1036"/>
      <c r="V586" s="1037"/>
      <c r="W586" s="1038"/>
      <c r="X586" s="1039"/>
      <c r="Y586" s="1040"/>
      <c r="Z586" s="1040"/>
      <c r="AA586" s="1040"/>
      <c r="AB586" s="1040"/>
      <c r="AC586" s="1041"/>
      <c r="AD586" s="98"/>
      <c r="AU586" s="346"/>
      <c r="AV586" s="346"/>
    </row>
    <row r="587" spans="3:48" ht="10.9" customHeight="1">
      <c r="C587" s="1042">
        <v>7</v>
      </c>
      <c r="D587" s="1045" t="s">
        <v>9</v>
      </c>
      <c r="E587" s="1048">
        <v>8</v>
      </c>
      <c r="F587" s="1051" t="s">
        <v>10</v>
      </c>
      <c r="G587" s="1042" t="s">
        <v>19</v>
      </c>
      <c r="H587" s="1054"/>
      <c r="I587" s="1021"/>
      <c r="J587" s="1022"/>
      <c r="K587" s="1057"/>
      <c r="L587" s="1018"/>
      <c r="M587" s="1019"/>
      <c r="N587" s="1019"/>
      <c r="O587" s="1019"/>
      <c r="P587" s="1019"/>
      <c r="Q587" s="1020"/>
      <c r="R587" s="1021"/>
      <c r="S587" s="1022"/>
      <c r="T587" s="1023"/>
      <c r="U587" s="1030"/>
      <c r="V587" s="1031"/>
      <c r="W587" s="1032"/>
      <c r="X587" s="1039"/>
      <c r="Y587" s="1040"/>
      <c r="Z587" s="1040"/>
      <c r="AA587" s="1040"/>
      <c r="AB587" s="1040"/>
      <c r="AC587" s="1041"/>
      <c r="AD587" s="98"/>
      <c r="AU587" s="346" t="str">
        <f t="shared" ref="AU587" si="275">IF(OR(I587="×",AU591="×"),"×","●")</f>
        <v>●</v>
      </c>
      <c r="AV587" s="346">
        <f t="shared" ref="AV587" si="276">IF(AU587="●",IF(I587="定","-",I587),"-")</f>
        <v>0</v>
      </c>
    </row>
    <row r="588" spans="3:48" ht="10.9" customHeight="1">
      <c r="C588" s="1043"/>
      <c r="D588" s="1046"/>
      <c r="E588" s="1049"/>
      <c r="F588" s="1052"/>
      <c r="G588" s="1043"/>
      <c r="H588" s="1055"/>
      <c r="I588" s="1024"/>
      <c r="J588" s="1025"/>
      <c r="K588" s="1058"/>
      <c r="L588" s="1018"/>
      <c r="M588" s="1019"/>
      <c r="N588" s="1019"/>
      <c r="O588" s="1019"/>
      <c r="P588" s="1019"/>
      <c r="Q588" s="1020"/>
      <c r="R588" s="1024"/>
      <c r="S588" s="1025"/>
      <c r="T588" s="1026"/>
      <c r="U588" s="1033"/>
      <c r="V588" s="1034"/>
      <c r="W588" s="1035"/>
      <c r="X588" s="1039"/>
      <c r="Y588" s="1040"/>
      <c r="Z588" s="1040"/>
      <c r="AA588" s="1040"/>
      <c r="AB588" s="1040"/>
      <c r="AC588" s="1041"/>
      <c r="AD588" s="98"/>
      <c r="AU588" s="346"/>
      <c r="AV588" s="346"/>
    </row>
    <row r="589" spans="3:48" ht="10.9" customHeight="1">
      <c r="C589" s="1043"/>
      <c r="D589" s="1046"/>
      <c r="E589" s="1049"/>
      <c r="F589" s="1052"/>
      <c r="G589" s="1043"/>
      <c r="H589" s="1055"/>
      <c r="I589" s="1024"/>
      <c r="J589" s="1025"/>
      <c r="K589" s="1058"/>
      <c r="L589" s="1018"/>
      <c r="M589" s="1019"/>
      <c r="N589" s="1019"/>
      <c r="O589" s="1019"/>
      <c r="P589" s="1019"/>
      <c r="Q589" s="1020"/>
      <c r="R589" s="1024"/>
      <c r="S589" s="1025"/>
      <c r="T589" s="1026"/>
      <c r="U589" s="1033"/>
      <c r="V589" s="1034"/>
      <c r="W589" s="1035"/>
      <c r="X589" s="1039"/>
      <c r="Y589" s="1040"/>
      <c r="Z589" s="1040"/>
      <c r="AA589" s="1040"/>
      <c r="AB589" s="1040"/>
      <c r="AC589" s="1041"/>
      <c r="AD589" s="98"/>
      <c r="AU589" s="346"/>
      <c r="AV589" s="346"/>
    </row>
    <row r="590" spans="3:48" ht="10.9" customHeight="1">
      <c r="C590" s="1044"/>
      <c r="D590" s="1047"/>
      <c r="E590" s="1050"/>
      <c r="F590" s="1053"/>
      <c r="G590" s="1044"/>
      <c r="H590" s="1056"/>
      <c r="I590" s="1027"/>
      <c r="J590" s="1028"/>
      <c r="K590" s="1059"/>
      <c r="L590" s="1018"/>
      <c r="M590" s="1019"/>
      <c r="N590" s="1019"/>
      <c r="O590" s="1019"/>
      <c r="P590" s="1019"/>
      <c r="Q590" s="1020"/>
      <c r="R590" s="1027"/>
      <c r="S590" s="1028"/>
      <c r="T590" s="1029"/>
      <c r="U590" s="1036"/>
      <c r="V590" s="1037"/>
      <c r="W590" s="1038"/>
      <c r="X590" s="1039"/>
      <c r="Y590" s="1040"/>
      <c r="Z590" s="1040"/>
      <c r="AA590" s="1040"/>
      <c r="AB590" s="1040"/>
      <c r="AC590" s="1041"/>
      <c r="AD590" s="98"/>
      <c r="AU590" s="346"/>
      <c r="AV590" s="346"/>
    </row>
    <row r="591" spans="3:48" ht="10.9" customHeight="1">
      <c r="C591" s="1042">
        <v>7</v>
      </c>
      <c r="D591" s="1045" t="s">
        <v>9</v>
      </c>
      <c r="E591" s="1048">
        <v>9</v>
      </c>
      <c r="F591" s="1051" t="s">
        <v>10</v>
      </c>
      <c r="G591" s="1042" t="s">
        <v>20</v>
      </c>
      <c r="H591" s="1054"/>
      <c r="I591" s="1021"/>
      <c r="J591" s="1022"/>
      <c r="K591" s="1057"/>
      <c r="L591" s="1018"/>
      <c r="M591" s="1019"/>
      <c r="N591" s="1019"/>
      <c r="O591" s="1019"/>
      <c r="P591" s="1019"/>
      <c r="Q591" s="1020"/>
      <c r="R591" s="1021"/>
      <c r="S591" s="1022"/>
      <c r="T591" s="1023"/>
      <c r="U591" s="1030"/>
      <c r="V591" s="1031"/>
      <c r="W591" s="1032"/>
      <c r="X591" s="1039"/>
      <c r="Y591" s="1040"/>
      <c r="Z591" s="1040"/>
      <c r="AA591" s="1040"/>
      <c r="AB591" s="1040"/>
      <c r="AC591" s="1041"/>
      <c r="AD591" s="98"/>
      <c r="AU591" s="346" t="str">
        <f t="shared" ref="AU591" si="277">IF(OR(I591="×",AU595="×"),"×","●")</f>
        <v>●</v>
      </c>
      <c r="AV591" s="346">
        <f t="shared" ref="AV591" si="278">IF(AU591="●",IF(I591="定","-",I591),"-")</f>
        <v>0</v>
      </c>
    </row>
    <row r="592" spans="3:48" ht="10.9" customHeight="1">
      <c r="C592" s="1043"/>
      <c r="D592" s="1046"/>
      <c r="E592" s="1049"/>
      <c r="F592" s="1052"/>
      <c r="G592" s="1043"/>
      <c r="H592" s="1055"/>
      <c r="I592" s="1024"/>
      <c r="J592" s="1025"/>
      <c r="K592" s="1058"/>
      <c r="L592" s="1018"/>
      <c r="M592" s="1019"/>
      <c r="N592" s="1019"/>
      <c r="O592" s="1019"/>
      <c r="P592" s="1019"/>
      <c r="Q592" s="1020"/>
      <c r="R592" s="1024"/>
      <c r="S592" s="1025"/>
      <c r="T592" s="1026"/>
      <c r="U592" s="1033"/>
      <c r="V592" s="1034"/>
      <c r="W592" s="1035"/>
      <c r="X592" s="1039"/>
      <c r="Y592" s="1040"/>
      <c r="Z592" s="1040"/>
      <c r="AA592" s="1040"/>
      <c r="AB592" s="1040"/>
      <c r="AC592" s="1041"/>
      <c r="AD592" s="98"/>
      <c r="AU592" s="346"/>
      <c r="AV592" s="346"/>
    </row>
    <row r="593" spans="3:48" ht="10.9" customHeight="1">
      <c r="C593" s="1043"/>
      <c r="D593" s="1046"/>
      <c r="E593" s="1049"/>
      <c r="F593" s="1052"/>
      <c r="G593" s="1043"/>
      <c r="H593" s="1055"/>
      <c r="I593" s="1024"/>
      <c r="J593" s="1025"/>
      <c r="K593" s="1058"/>
      <c r="L593" s="1018"/>
      <c r="M593" s="1019"/>
      <c r="N593" s="1019"/>
      <c r="O593" s="1019"/>
      <c r="P593" s="1019"/>
      <c r="Q593" s="1020"/>
      <c r="R593" s="1024"/>
      <c r="S593" s="1025"/>
      <c r="T593" s="1026"/>
      <c r="U593" s="1033"/>
      <c r="V593" s="1034"/>
      <c r="W593" s="1035"/>
      <c r="X593" s="1039"/>
      <c r="Y593" s="1040"/>
      <c r="Z593" s="1040"/>
      <c r="AA593" s="1040"/>
      <c r="AB593" s="1040"/>
      <c r="AC593" s="1041"/>
      <c r="AD593" s="98"/>
      <c r="AU593" s="346"/>
      <c r="AV593" s="346"/>
    </row>
    <row r="594" spans="3:48" ht="10.9" customHeight="1">
      <c r="C594" s="1044"/>
      <c r="D594" s="1047"/>
      <c r="E594" s="1050"/>
      <c r="F594" s="1053"/>
      <c r="G594" s="1044"/>
      <c r="H594" s="1056"/>
      <c r="I594" s="1027"/>
      <c r="J594" s="1028"/>
      <c r="K594" s="1059"/>
      <c r="L594" s="1018"/>
      <c r="M594" s="1019"/>
      <c r="N594" s="1019"/>
      <c r="O594" s="1019"/>
      <c r="P594" s="1019"/>
      <c r="Q594" s="1020"/>
      <c r="R594" s="1027"/>
      <c r="S594" s="1028"/>
      <c r="T594" s="1029"/>
      <c r="U594" s="1036"/>
      <c r="V594" s="1037"/>
      <c r="W594" s="1038"/>
      <c r="X594" s="1039"/>
      <c r="Y594" s="1040"/>
      <c r="Z594" s="1040"/>
      <c r="AA594" s="1040"/>
      <c r="AB594" s="1040"/>
      <c r="AC594" s="1041"/>
      <c r="AD594" s="98"/>
      <c r="AU594" s="346"/>
      <c r="AV594" s="346"/>
    </row>
    <row r="595" spans="3:48" ht="10.9" customHeight="1">
      <c r="C595" s="1042">
        <v>7</v>
      </c>
      <c r="D595" s="1045" t="s">
        <v>9</v>
      </c>
      <c r="E595" s="1048">
        <v>10</v>
      </c>
      <c r="F595" s="1051" t="s">
        <v>10</v>
      </c>
      <c r="G595" s="1042" t="s">
        <v>21</v>
      </c>
      <c r="H595" s="1054"/>
      <c r="I595" s="1021"/>
      <c r="J595" s="1022"/>
      <c r="K595" s="1057"/>
      <c r="L595" s="1018"/>
      <c r="M595" s="1019"/>
      <c r="N595" s="1019"/>
      <c r="O595" s="1019"/>
      <c r="P595" s="1019"/>
      <c r="Q595" s="1020"/>
      <c r="R595" s="1021"/>
      <c r="S595" s="1022"/>
      <c r="T595" s="1023"/>
      <c r="U595" s="1030"/>
      <c r="V595" s="1031"/>
      <c r="W595" s="1032"/>
      <c r="X595" s="1039"/>
      <c r="Y595" s="1040"/>
      <c r="Z595" s="1040"/>
      <c r="AA595" s="1040"/>
      <c r="AB595" s="1040"/>
      <c r="AC595" s="1041"/>
      <c r="AD595" s="98"/>
      <c r="AU595" s="346" t="str">
        <f t="shared" ref="AU595" si="279">IF(OR(I595="×",AU599="×"),"×","●")</f>
        <v>●</v>
      </c>
      <c r="AV595" s="346">
        <f t="shared" ref="AV595" si="280">IF(AU595="●",IF(I595="定","-",I595),"-")</f>
        <v>0</v>
      </c>
    </row>
    <row r="596" spans="3:48" ht="10.9" customHeight="1">
      <c r="C596" s="1043"/>
      <c r="D596" s="1046"/>
      <c r="E596" s="1049"/>
      <c r="F596" s="1052"/>
      <c r="G596" s="1043"/>
      <c r="H596" s="1055"/>
      <c r="I596" s="1024"/>
      <c r="J596" s="1025"/>
      <c r="K596" s="1058"/>
      <c r="L596" s="1018"/>
      <c r="M596" s="1019"/>
      <c r="N596" s="1019"/>
      <c r="O596" s="1019"/>
      <c r="P596" s="1019"/>
      <c r="Q596" s="1020"/>
      <c r="R596" s="1024"/>
      <c r="S596" s="1025"/>
      <c r="T596" s="1026"/>
      <c r="U596" s="1033"/>
      <c r="V596" s="1034"/>
      <c r="W596" s="1035"/>
      <c r="X596" s="1039"/>
      <c r="Y596" s="1040"/>
      <c r="Z596" s="1040"/>
      <c r="AA596" s="1040"/>
      <c r="AB596" s="1040"/>
      <c r="AC596" s="1041"/>
      <c r="AD596" s="98"/>
      <c r="AU596" s="346"/>
      <c r="AV596" s="346"/>
    </row>
    <row r="597" spans="3:48" ht="10.9" customHeight="1">
      <c r="C597" s="1043"/>
      <c r="D597" s="1046"/>
      <c r="E597" s="1049"/>
      <c r="F597" s="1052"/>
      <c r="G597" s="1043"/>
      <c r="H597" s="1055"/>
      <c r="I597" s="1024"/>
      <c r="J597" s="1025"/>
      <c r="K597" s="1058"/>
      <c r="L597" s="1018"/>
      <c r="M597" s="1019"/>
      <c r="N597" s="1019"/>
      <c r="O597" s="1019"/>
      <c r="P597" s="1019"/>
      <c r="Q597" s="1020"/>
      <c r="R597" s="1024"/>
      <c r="S597" s="1025"/>
      <c r="T597" s="1026"/>
      <c r="U597" s="1033"/>
      <c r="V597" s="1034"/>
      <c r="W597" s="1035"/>
      <c r="X597" s="1039"/>
      <c r="Y597" s="1040"/>
      <c r="Z597" s="1040"/>
      <c r="AA597" s="1040"/>
      <c r="AB597" s="1040"/>
      <c r="AC597" s="1041"/>
      <c r="AD597" s="98"/>
      <c r="AU597" s="346"/>
      <c r="AV597" s="346"/>
    </row>
    <row r="598" spans="3:48" ht="10.9" customHeight="1">
      <c r="C598" s="1044"/>
      <c r="D598" s="1047"/>
      <c r="E598" s="1050"/>
      <c r="F598" s="1053"/>
      <c r="G598" s="1044"/>
      <c r="H598" s="1056"/>
      <c r="I598" s="1027"/>
      <c r="J598" s="1028"/>
      <c r="K598" s="1059"/>
      <c r="L598" s="1018"/>
      <c r="M598" s="1019"/>
      <c r="N598" s="1019"/>
      <c r="O598" s="1019"/>
      <c r="P598" s="1019"/>
      <c r="Q598" s="1020"/>
      <c r="R598" s="1027"/>
      <c r="S598" s="1028"/>
      <c r="T598" s="1029"/>
      <c r="U598" s="1036"/>
      <c r="V598" s="1037"/>
      <c r="W598" s="1038"/>
      <c r="X598" s="1039"/>
      <c r="Y598" s="1040"/>
      <c r="Z598" s="1040"/>
      <c r="AA598" s="1040"/>
      <c r="AB598" s="1040"/>
      <c r="AC598" s="1041"/>
      <c r="AD598" s="98"/>
      <c r="AU598" s="346"/>
      <c r="AV598" s="346"/>
    </row>
    <row r="599" spans="3:48" ht="10.9" customHeight="1">
      <c r="C599" s="1042">
        <v>7</v>
      </c>
      <c r="D599" s="1045" t="s">
        <v>9</v>
      </c>
      <c r="E599" s="1048">
        <v>11</v>
      </c>
      <c r="F599" s="1051" t="s">
        <v>10</v>
      </c>
      <c r="G599" s="1042" t="s">
        <v>22</v>
      </c>
      <c r="H599" s="1054"/>
      <c r="I599" s="1021"/>
      <c r="J599" s="1022"/>
      <c r="K599" s="1057"/>
      <c r="L599" s="1018"/>
      <c r="M599" s="1019"/>
      <c r="N599" s="1019"/>
      <c r="O599" s="1019"/>
      <c r="P599" s="1019"/>
      <c r="Q599" s="1020"/>
      <c r="R599" s="1021"/>
      <c r="S599" s="1022"/>
      <c r="T599" s="1023"/>
      <c r="U599" s="1030"/>
      <c r="V599" s="1031"/>
      <c r="W599" s="1032"/>
      <c r="X599" s="1039"/>
      <c r="Y599" s="1040"/>
      <c r="Z599" s="1040"/>
      <c r="AA599" s="1040"/>
      <c r="AB599" s="1040"/>
      <c r="AC599" s="1041"/>
      <c r="AD599" s="98"/>
      <c r="AU599" s="346" t="str">
        <f>IF(I599="×","×","●")</f>
        <v>●</v>
      </c>
      <c r="AV599" s="346">
        <f t="shared" ref="AV599" si="281">IF(AU599="●",IF(I599="定","-",I599),"-")</f>
        <v>0</v>
      </c>
    </row>
    <row r="600" spans="3:48" ht="10.9" customHeight="1">
      <c r="C600" s="1043"/>
      <c r="D600" s="1046"/>
      <c r="E600" s="1049"/>
      <c r="F600" s="1052"/>
      <c r="G600" s="1043"/>
      <c r="H600" s="1055"/>
      <c r="I600" s="1024"/>
      <c r="J600" s="1025"/>
      <c r="K600" s="1058"/>
      <c r="L600" s="1018"/>
      <c r="M600" s="1019"/>
      <c r="N600" s="1019"/>
      <c r="O600" s="1019"/>
      <c r="P600" s="1019"/>
      <c r="Q600" s="1020"/>
      <c r="R600" s="1024"/>
      <c r="S600" s="1025"/>
      <c r="T600" s="1026"/>
      <c r="U600" s="1033"/>
      <c r="V600" s="1034"/>
      <c r="W600" s="1035"/>
      <c r="X600" s="1039"/>
      <c r="Y600" s="1040"/>
      <c r="Z600" s="1040"/>
      <c r="AA600" s="1040"/>
      <c r="AB600" s="1040"/>
      <c r="AC600" s="1041"/>
      <c r="AD600" s="98"/>
      <c r="AU600" s="346"/>
      <c r="AV600" s="346"/>
    </row>
    <row r="601" spans="3:48" ht="10.9" customHeight="1">
      <c r="C601" s="1043"/>
      <c r="D601" s="1046"/>
      <c r="E601" s="1049"/>
      <c r="F601" s="1052"/>
      <c r="G601" s="1043"/>
      <c r="H601" s="1055"/>
      <c r="I601" s="1024"/>
      <c r="J601" s="1025"/>
      <c r="K601" s="1058"/>
      <c r="L601" s="1018"/>
      <c r="M601" s="1019"/>
      <c r="N601" s="1019"/>
      <c r="O601" s="1019"/>
      <c r="P601" s="1019"/>
      <c r="Q601" s="1020"/>
      <c r="R601" s="1024"/>
      <c r="S601" s="1025"/>
      <c r="T601" s="1026"/>
      <c r="U601" s="1033"/>
      <c r="V601" s="1034"/>
      <c r="W601" s="1035"/>
      <c r="X601" s="1039"/>
      <c r="Y601" s="1040"/>
      <c r="Z601" s="1040"/>
      <c r="AA601" s="1040"/>
      <c r="AB601" s="1040"/>
      <c r="AC601" s="1041"/>
      <c r="AD601" s="98"/>
      <c r="AU601" s="346"/>
      <c r="AV601" s="346"/>
    </row>
    <row r="602" spans="3:48" ht="10.9" customHeight="1" thickBot="1">
      <c r="C602" s="1085"/>
      <c r="D602" s="1086"/>
      <c r="E602" s="1087"/>
      <c r="F602" s="1088"/>
      <c r="G602" s="1085"/>
      <c r="H602" s="1089"/>
      <c r="I602" s="1076"/>
      <c r="J602" s="1077"/>
      <c r="K602" s="1090"/>
      <c r="L602" s="1073"/>
      <c r="M602" s="1074"/>
      <c r="N602" s="1074"/>
      <c r="O602" s="1074"/>
      <c r="P602" s="1074"/>
      <c r="Q602" s="1075"/>
      <c r="R602" s="1076"/>
      <c r="S602" s="1077"/>
      <c r="T602" s="1078"/>
      <c r="U602" s="1079"/>
      <c r="V602" s="1080"/>
      <c r="W602" s="1081"/>
      <c r="X602" s="1082"/>
      <c r="Y602" s="1083"/>
      <c r="Z602" s="1083"/>
      <c r="AA602" s="1083"/>
      <c r="AB602" s="1083"/>
      <c r="AC602" s="1084"/>
      <c r="AD602" s="98"/>
      <c r="AU602" s="347"/>
      <c r="AV602" s="347"/>
    </row>
    <row r="603" spans="3:48" ht="10.9" customHeight="1" thickTop="1">
      <c r="C603" s="1043">
        <v>7</v>
      </c>
      <c r="D603" s="1046" t="s">
        <v>9</v>
      </c>
      <c r="E603" s="1049">
        <v>12</v>
      </c>
      <c r="F603" s="1052" t="s">
        <v>10</v>
      </c>
      <c r="G603" s="1043" t="s">
        <v>23</v>
      </c>
      <c r="H603" s="1055"/>
      <c r="I603" s="1024"/>
      <c r="J603" s="1025"/>
      <c r="K603" s="1058"/>
      <c r="L603" s="1092"/>
      <c r="M603" s="1093"/>
      <c r="N603" s="1093"/>
      <c r="O603" s="1093"/>
      <c r="P603" s="1093"/>
      <c r="Q603" s="1094"/>
      <c r="R603" s="1024"/>
      <c r="S603" s="1025"/>
      <c r="T603" s="1026"/>
      <c r="U603" s="1033"/>
      <c r="V603" s="1034"/>
      <c r="W603" s="1035"/>
      <c r="X603" s="1095"/>
      <c r="Y603" s="1096"/>
      <c r="Z603" s="1096"/>
      <c r="AA603" s="1096"/>
      <c r="AB603" s="1096"/>
      <c r="AC603" s="1097"/>
      <c r="AD603" s="98"/>
      <c r="AU603" s="346" t="str">
        <f t="shared" ref="AU603" si="282">IF(OR(I603="×",AU607="×"),"×","●")</f>
        <v>●</v>
      </c>
      <c r="AV603" s="346">
        <f t="shared" ref="AV603" si="283">IF(AU603="●",IF(I603="定","-",I603),"-")</f>
        <v>0</v>
      </c>
    </row>
    <row r="604" spans="3:48" ht="10.9" customHeight="1">
      <c r="C604" s="1043"/>
      <c r="D604" s="1046"/>
      <c r="E604" s="1049"/>
      <c r="F604" s="1052"/>
      <c r="G604" s="1043"/>
      <c r="H604" s="1055"/>
      <c r="I604" s="1024"/>
      <c r="J604" s="1025"/>
      <c r="K604" s="1058"/>
      <c r="L604" s="1018"/>
      <c r="M604" s="1019"/>
      <c r="N604" s="1019"/>
      <c r="O604" s="1019"/>
      <c r="P604" s="1019"/>
      <c r="Q604" s="1020"/>
      <c r="R604" s="1024"/>
      <c r="S604" s="1025"/>
      <c r="T604" s="1026"/>
      <c r="U604" s="1033"/>
      <c r="V604" s="1034"/>
      <c r="W604" s="1035"/>
      <c r="X604" s="1039"/>
      <c r="Y604" s="1040"/>
      <c r="Z604" s="1040"/>
      <c r="AA604" s="1040"/>
      <c r="AB604" s="1040"/>
      <c r="AC604" s="1041"/>
      <c r="AD604" s="98"/>
      <c r="AU604" s="346"/>
      <c r="AV604" s="346"/>
    </row>
    <row r="605" spans="3:48" ht="10.9" customHeight="1">
      <c r="C605" s="1043"/>
      <c r="D605" s="1046"/>
      <c r="E605" s="1049"/>
      <c r="F605" s="1052"/>
      <c r="G605" s="1043"/>
      <c r="H605" s="1055"/>
      <c r="I605" s="1024"/>
      <c r="J605" s="1025"/>
      <c r="K605" s="1058"/>
      <c r="L605" s="1018"/>
      <c r="M605" s="1019"/>
      <c r="N605" s="1019"/>
      <c r="O605" s="1019"/>
      <c r="P605" s="1019"/>
      <c r="Q605" s="1020"/>
      <c r="R605" s="1024"/>
      <c r="S605" s="1025"/>
      <c r="T605" s="1026"/>
      <c r="U605" s="1033"/>
      <c r="V605" s="1034"/>
      <c r="W605" s="1035"/>
      <c r="X605" s="1039"/>
      <c r="Y605" s="1040"/>
      <c r="Z605" s="1040"/>
      <c r="AA605" s="1040"/>
      <c r="AB605" s="1040"/>
      <c r="AC605" s="1041"/>
      <c r="AD605" s="98"/>
      <c r="AU605" s="346"/>
      <c r="AV605" s="346"/>
    </row>
    <row r="606" spans="3:48" ht="10.9" customHeight="1">
      <c r="C606" s="1044"/>
      <c r="D606" s="1047"/>
      <c r="E606" s="1050"/>
      <c r="F606" s="1053"/>
      <c r="G606" s="1044"/>
      <c r="H606" s="1056"/>
      <c r="I606" s="1027"/>
      <c r="J606" s="1028"/>
      <c r="K606" s="1059"/>
      <c r="L606" s="1018"/>
      <c r="M606" s="1019"/>
      <c r="N606" s="1019"/>
      <c r="O606" s="1019"/>
      <c r="P606" s="1019"/>
      <c r="Q606" s="1020"/>
      <c r="R606" s="1027"/>
      <c r="S606" s="1028"/>
      <c r="T606" s="1029"/>
      <c r="U606" s="1036"/>
      <c r="V606" s="1037"/>
      <c r="W606" s="1038"/>
      <c r="X606" s="1039"/>
      <c r="Y606" s="1040"/>
      <c r="Z606" s="1040"/>
      <c r="AA606" s="1040"/>
      <c r="AB606" s="1040"/>
      <c r="AC606" s="1041"/>
      <c r="AD606" s="98"/>
      <c r="AU606" s="346"/>
      <c r="AV606" s="346"/>
    </row>
    <row r="607" spans="3:48" ht="10.9" customHeight="1">
      <c r="C607" s="1042">
        <v>7</v>
      </c>
      <c r="D607" s="1045" t="s">
        <v>9</v>
      </c>
      <c r="E607" s="1048">
        <v>13</v>
      </c>
      <c r="F607" s="1051" t="s">
        <v>10</v>
      </c>
      <c r="G607" s="1042" t="s">
        <v>24</v>
      </c>
      <c r="H607" s="1054"/>
      <c r="I607" s="1021"/>
      <c r="J607" s="1022"/>
      <c r="K607" s="1057"/>
      <c r="L607" s="1018"/>
      <c r="M607" s="1019"/>
      <c r="N607" s="1019"/>
      <c r="O607" s="1019"/>
      <c r="P607" s="1019"/>
      <c r="Q607" s="1020"/>
      <c r="R607" s="1021"/>
      <c r="S607" s="1022"/>
      <c r="T607" s="1023"/>
      <c r="U607" s="1030"/>
      <c r="V607" s="1031"/>
      <c r="W607" s="1032"/>
      <c r="X607" s="1039"/>
      <c r="Y607" s="1040"/>
      <c r="Z607" s="1040"/>
      <c r="AA607" s="1040"/>
      <c r="AB607" s="1040"/>
      <c r="AC607" s="1041"/>
      <c r="AD607" s="98"/>
      <c r="AU607" s="346" t="str">
        <f t="shared" ref="AU607" si="284">IF(OR(I607="×",AU611="×"),"×","●")</f>
        <v>●</v>
      </c>
      <c r="AV607" s="346">
        <f t="shared" ref="AV607" si="285">IF(AU607="●",IF(I607="定","-",I607),"-")</f>
        <v>0</v>
      </c>
    </row>
    <row r="608" spans="3:48" ht="10.9" customHeight="1">
      <c r="C608" s="1043"/>
      <c r="D608" s="1046"/>
      <c r="E608" s="1049"/>
      <c r="F608" s="1052"/>
      <c r="G608" s="1043"/>
      <c r="H608" s="1055"/>
      <c r="I608" s="1024"/>
      <c r="J608" s="1025"/>
      <c r="K608" s="1058"/>
      <c r="L608" s="1018"/>
      <c r="M608" s="1019"/>
      <c r="N608" s="1019"/>
      <c r="O608" s="1019"/>
      <c r="P608" s="1019"/>
      <c r="Q608" s="1020"/>
      <c r="R608" s="1024"/>
      <c r="S608" s="1025"/>
      <c r="T608" s="1026"/>
      <c r="U608" s="1033"/>
      <c r="V608" s="1034"/>
      <c r="W608" s="1035"/>
      <c r="X608" s="1039"/>
      <c r="Y608" s="1040"/>
      <c r="Z608" s="1040"/>
      <c r="AA608" s="1040"/>
      <c r="AB608" s="1040"/>
      <c r="AC608" s="1041"/>
      <c r="AD608" s="98"/>
      <c r="AU608" s="346"/>
      <c r="AV608" s="346"/>
    </row>
    <row r="609" spans="3:48" ht="10.9" customHeight="1">
      <c r="C609" s="1043"/>
      <c r="D609" s="1046"/>
      <c r="E609" s="1049"/>
      <c r="F609" s="1052"/>
      <c r="G609" s="1043"/>
      <c r="H609" s="1055"/>
      <c r="I609" s="1024"/>
      <c r="J609" s="1025"/>
      <c r="K609" s="1058"/>
      <c r="L609" s="1018"/>
      <c r="M609" s="1019"/>
      <c r="N609" s="1019"/>
      <c r="O609" s="1019"/>
      <c r="P609" s="1019"/>
      <c r="Q609" s="1020"/>
      <c r="R609" s="1024"/>
      <c r="S609" s="1025"/>
      <c r="T609" s="1026"/>
      <c r="U609" s="1033"/>
      <c r="V609" s="1034"/>
      <c r="W609" s="1035"/>
      <c r="X609" s="1039"/>
      <c r="Y609" s="1040"/>
      <c r="Z609" s="1040"/>
      <c r="AA609" s="1040"/>
      <c r="AB609" s="1040"/>
      <c r="AC609" s="1041"/>
      <c r="AD609" s="98"/>
      <c r="AU609" s="346"/>
      <c r="AV609" s="346"/>
    </row>
    <row r="610" spans="3:48" ht="10.9" customHeight="1">
      <c r="C610" s="1044"/>
      <c r="D610" s="1047"/>
      <c r="E610" s="1050"/>
      <c r="F610" s="1053"/>
      <c r="G610" s="1044"/>
      <c r="H610" s="1056"/>
      <c r="I610" s="1027"/>
      <c r="J610" s="1028"/>
      <c r="K610" s="1059"/>
      <c r="L610" s="1018"/>
      <c r="M610" s="1019"/>
      <c r="N610" s="1019"/>
      <c r="O610" s="1019"/>
      <c r="P610" s="1019"/>
      <c r="Q610" s="1020"/>
      <c r="R610" s="1027"/>
      <c r="S610" s="1028"/>
      <c r="T610" s="1029"/>
      <c r="U610" s="1036"/>
      <c r="V610" s="1037"/>
      <c r="W610" s="1038"/>
      <c r="X610" s="1039"/>
      <c r="Y610" s="1040"/>
      <c r="Z610" s="1040"/>
      <c r="AA610" s="1040"/>
      <c r="AB610" s="1040"/>
      <c r="AC610" s="1041"/>
      <c r="AD610" s="98"/>
      <c r="AU610" s="346"/>
      <c r="AV610" s="346"/>
    </row>
    <row r="611" spans="3:48" ht="10.9" customHeight="1">
      <c r="C611" s="1042">
        <v>7</v>
      </c>
      <c r="D611" s="1045" t="s">
        <v>9</v>
      </c>
      <c r="E611" s="1048">
        <v>14</v>
      </c>
      <c r="F611" s="1051" t="s">
        <v>10</v>
      </c>
      <c r="G611" s="1042" t="s">
        <v>25</v>
      </c>
      <c r="H611" s="1054"/>
      <c r="I611" s="1021"/>
      <c r="J611" s="1022"/>
      <c r="K611" s="1057"/>
      <c r="L611" s="1018"/>
      <c r="M611" s="1019"/>
      <c r="N611" s="1019"/>
      <c r="O611" s="1019"/>
      <c r="P611" s="1019"/>
      <c r="Q611" s="1020"/>
      <c r="R611" s="1021"/>
      <c r="S611" s="1022"/>
      <c r="T611" s="1023"/>
      <c r="U611" s="1030"/>
      <c r="V611" s="1031"/>
      <c r="W611" s="1032"/>
      <c r="X611" s="1039"/>
      <c r="Y611" s="1040"/>
      <c r="Z611" s="1040"/>
      <c r="AA611" s="1040"/>
      <c r="AB611" s="1040"/>
      <c r="AC611" s="1041"/>
      <c r="AD611" s="98"/>
      <c r="AU611" s="346" t="str">
        <f t="shared" ref="AU611" si="286">IF(OR(I611="×",AU615="×"),"×","●")</f>
        <v>●</v>
      </c>
      <c r="AV611" s="346">
        <f t="shared" ref="AV611" si="287">IF(AU611="●",IF(I611="定","-",I611),"-")</f>
        <v>0</v>
      </c>
    </row>
    <row r="612" spans="3:48" ht="10.9" customHeight="1">
      <c r="C612" s="1043"/>
      <c r="D612" s="1046"/>
      <c r="E612" s="1049"/>
      <c r="F612" s="1052"/>
      <c r="G612" s="1043"/>
      <c r="H612" s="1055"/>
      <c r="I612" s="1024"/>
      <c r="J612" s="1025"/>
      <c r="K612" s="1058"/>
      <c r="L612" s="1018"/>
      <c r="M612" s="1019"/>
      <c r="N612" s="1019"/>
      <c r="O612" s="1019"/>
      <c r="P612" s="1019"/>
      <c r="Q612" s="1020"/>
      <c r="R612" s="1024"/>
      <c r="S612" s="1025"/>
      <c r="T612" s="1026"/>
      <c r="U612" s="1033"/>
      <c r="V612" s="1034"/>
      <c r="W612" s="1035"/>
      <c r="X612" s="1039"/>
      <c r="Y612" s="1040"/>
      <c r="Z612" s="1040"/>
      <c r="AA612" s="1040"/>
      <c r="AB612" s="1040"/>
      <c r="AC612" s="1041"/>
      <c r="AD612" s="98"/>
      <c r="AU612" s="346"/>
      <c r="AV612" s="346"/>
    </row>
    <row r="613" spans="3:48" ht="10.9" customHeight="1">
      <c r="C613" s="1043"/>
      <c r="D613" s="1046"/>
      <c r="E613" s="1049"/>
      <c r="F613" s="1052"/>
      <c r="G613" s="1043"/>
      <c r="H613" s="1055"/>
      <c r="I613" s="1024"/>
      <c r="J613" s="1025"/>
      <c r="K613" s="1058"/>
      <c r="L613" s="1018"/>
      <c r="M613" s="1019"/>
      <c r="N613" s="1019"/>
      <c r="O613" s="1019"/>
      <c r="P613" s="1019"/>
      <c r="Q613" s="1020"/>
      <c r="R613" s="1024"/>
      <c r="S613" s="1025"/>
      <c r="T613" s="1026"/>
      <c r="U613" s="1033"/>
      <c r="V613" s="1034"/>
      <c r="W613" s="1035"/>
      <c r="X613" s="1039"/>
      <c r="Y613" s="1040"/>
      <c r="Z613" s="1040"/>
      <c r="AA613" s="1040"/>
      <c r="AB613" s="1040"/>
      <c r="AC613" s="1041"/>
      <c r="AD613" s="98"/>
      <c r="AU613" s="346"/>
      <c r="AV613" s="346"/>
    </row>
    <row r="614" spans="3:48" ht="10.9" customHeight="1">
      <c r="C614" s="1044"/>
      <c r="D614" s="1047"/>
      <c r="E614" s="1050"/>
      <c r="F614" s="1053"/>
      <c r="G614" s="1044"/>
      <c r="H614" s="1056"/>
      <c r="I614" s="1027"/>
      <c r="J614" s="1028"/>
      <c r="K614" s="1059"/>
      <c r="L614" s="1018"/>
      <c r="M614" s="1019"/>
      <c r="N614" s="1019"/>
      <c r="O614" s="1019"/>
      <c r="P614" s="1019"/>
      <c r="Q614" s="1020"/>
      <c r="R614" s="1027"/>
      <c r="S614" s="1028"/>
      <c r="T614" s="1029"/>
      <c r="U614" s="1036"/>
      <c r="V614" s="1037"/>
      <c r="W614" s="1038"/>
      <c r="X614" s="1039"/>
      <c r="Y614" s="1040"/>
      <c r="Z614" s="1040"/>
      <c r="AA614" s="1040"/>
      <c r="AB614" s="1040"/>
      <c r="AC614" s="1041"/>
      <c r="AD614" s="98"/>
      <c r="AU614" s="346"/>
      <c r="AV614" s="346"/>
    </row>
    <row r="615" spans="3:48" ht="10.9" customHeight="1">
      <c r="C615" s="1042">
        <v>7</v>
      </c>
      <c r="D615" s="1045" t="s">
        <v>9</v>
      </c>
      <c r="E615" s="1048">
        <v>15</v>
      </c>
      <c r="F615" s="1051" t="s">
        <v>10</v>
      </c>
      <c r="G615" s="1042" t="s">
        <v>19</v>
      </c>
      <c r="H615" s="1054"/>
      <c r="I615" s="1021"/>
      <c r="J615" s="1022"/>
      <c r="K615" s="1057"/>
      <c r="L615" s="1018"/>
      <c r="M615" s="1019"/>
      <c r="N615" s="1019"/>
      <c r="O615" s="1019"/>
      <c r="P615" s="1019"/>
      <c r="Q615" s="1020"/>
      <c r="R615" s="1021"/>
      <c r="S615" s="1022"/>
      <c r="T615" s="1023"/>
      <c r="U615" s="1030"/>
      <c r="V615" s="1031"/>
      <c r="W615" s="1032"/>
      <c r="X615" s="1039"/>
      <c r="Y615" s="1040"/>
      <c r="Z615" s="1040"/>
      <c r="AA615" s="1040"/>
      <c r="AB615" s="1040"/>
      <c r="AC615" s="1041"/>
      <c r="AD615" s="98"/>
      <c r="AU615" s="346" t="str">
        <f t="shared" ref="AU615" si="288">IF(OR(I615="×",AU619="×"),"×","●")</f>
        <v>●</v>
      </c>
      <c r="AV615" s="346">
        <f t="shared" ref="AV615" si="289">IF(AU615="●",IF(I615="定","-",I615),"-")</f>
        <v>0</v>
      </c>
    </row>
    <row r="616" spans="3:48" ht="10.9" customHeight="1">
      <c r="C616" s="1043"/>
      <c r="D616" s="1046"/>
      <c r="E616" s="1049"/>
      <c r="F616" s="1052"/>
      <c r="G616" s="1043"/>
      <c r="H616" s="1055"/>
      <c r="I616" s="1024"/>
      <c r="J616" s="1025"/>
      <c r="K616" s="1058"/>
      <c r="L616" s="1018"/>
      <c r="M616" s="1019"/>
      <c r="N616" s="1019"/>
      <c r="O616" s="1019"/>
      <c r="P616" s="1019"/>
      <c r="Q616" s="1020"/>
      <c r="R616" s="1024"/>
      <c r="S616" s="1025"/>
      <c r="T616" s="1026"/>
      <c r="U616" s="1033"/>
      <c r="V616" s="1034"/>
      <c r="W616" s="1035"/>
      <c r="X616" s="1039"/>
      <c r="Y616" s="1040"/>
      <c r="Z616" s="1040"/>
      <c r="AA616" s="1040"/>
      <c r="AB616" s="1040"/>
      <c r="AC616" s="1041"/>
      <c r="AD616" s="98"/>
      <c r="AU616" s="346"/>
      <c r="AV616" s="346"/>
    </row>
    <row r="617" spans="3:48" ht="10.9" customHeight="1">
      <c r="C617" s="1043"/>
      <c r="D617" s="1046"/>
      <c r="E617" s="1049"/>
      <c r="F617" s="1052"/>
      <c r="G617" s="1043"/>
      <c r="H617" s="1055"/>
      <c r="I617" s="1024"/>
      <c r="J617" s="1025"/>
      <c r="K617" s="1058"/>
      <c r="L617" s="1018"/>
      <c r="M617" s="1019"/>
      <c r="N617" s="1019"/>
      <c r="O617" s="1019"/>
      <c r="P617" s="1019"/>
      <c r="Q617" s="1020"/>
      <c r="R617" s="1024"/>
      <c r="S617" s="1025"/>
      <c r="T617" s="1026"/>
      <c r="U617" s="1033"/>
      <c r="V617" s="1034"/>
      <c r="W617" s="1035"/>
      <c r="X617" s="1039"/>
      <c r="Y617" s="1040"/>
      <c r="Z617" s="1040"/>
      <c r="AA617" s="1040"/>
      <c r="AB617" s="1040"/>
      <c r="AC617" s="1041"/>
      <c r="AD617" s="98"/>
      <c r="AU617" s="346"/>
      <c r="AV617" s="346"/>
    </row>
    <row r="618" spans="3:48" ht="10.9" customHeight="1">
      <c r="C618" s="1044"/>
      <c r="D618" s="1047"/>
      <c r="E618" s="1050"/>
      <c r="F618" s="1053"/>
      <c r="G618" s="1044"/>
      <c r="H618" s="1056"/>
      <c r="I618" s="1027"/>
      <c r="J618" s="1028"/>
      <c r="K618" s="1059"/>
      <c r="L618" s="1018"/>
      <c r="M618" s="1019"/>
      <c r="N618" s="1019"/>
      <c r="O618" s="1019"/>
      <c r="P618" s="1019"/>
      <c r="Q618" s="1020"/>
      <c r="R618" s="1027"/>
      <c r="S618" s="1028"/>
      <c r="T618" s="1029"/>
      <c r="U618" s="1036"/>
      <c r="V618" s="1037"/>
      <c r="W618" s="1038"/>
      <c r="X618" s="1039"/>
      <c r="Y618" s="1040"/>
      <c r="Z618" s="1040"/>
      <c r="AA618" s="1040"/>
      <c r="AB618" s="1040"/>
      <c r="AC618" s="1041"/>
      <c r="AD618" s="98"/>
      <c r="AU618" s="346"/>
      <c r="AV618" s="346"/>
    </row>
    <row r="619" spans="3:48" ht="10.9" customHeight="1">
      <c r="C619" s="1042">
        <v>7</v>
      </c>
      <c r="D619" s="1045" t="s">
        <v>9</v>
      </c>
      <c r="E619" s="1048">
        <v>16</v>
      </c>
      <c r="F619" s="1051" t="s">
        <v>10</v>
      </c>
      <c r="G619" s="1042" t="s">
        <v>20</v>
      </c>
      <c r="H619" s="1054"/>
      <c r="I619" s="1021"/>
      <c r="J619" s="1022"/>
      <c r="K619" s="1057"/>
      <c r="L619" s="1018"/>
      <c r="M619" s="1019"/>
      <c r="N619" s="1019"/>
      <c r="O619" s="1019"/>
      <c r="P619" s="1019"/>
      <c r="Q619" s="1020"/>
      <c r="R619" s="1021"/>
      <c r="S619" s="1022"/>
      <c r="T619" s="1023"/>
      <c r="U619" s="1030"/>
      <c r="V619" s="1031"/>
      <c r="W619" s="1032"/>
      <c r="X619" s="1039"/>
      <c r="Y619" s="1040"/>
      <c r="Z619" s="1040"/>
      <c r="AA619" s="1040"/>
      <c r="AB619" s="1040"/>
      <c r="AC619" s="1041"/>
      <c r="AD619" s="98"/>
      <c r="AU619" s="346" t="str">
        <f t="shared" ref="AU619" si="290">IF(OR(I619="×",AU623="×"),"×","●")</f>
        <v>●</v>
      </c>
      <c r="AV619" s="346">
        <f t="shared" ref="AV619" si="291">IF(AU619="●",IF(I619="定","-",I619),"-")</f>
        <v>0</v>
      </c>
    </row>
    <row r="620" spans="3:48" ht="10.9" customHeight="1">
      <c r="C620" s="1043"/>
      <c r="D620" s="1046"/>
      <c r="E620" s="1049"/>
      <c r="F620" s="1052"/>
      <c r="G620" s="1043"/>
      <c r="H620" s="1055"/>
      <c r="I620" s="1024"/>
      <c r="J620" s="1025"/>
      <c r="K620" s="1058"/>
      <c r="L620" s="1018"/>
      <c r="M620" s="1019"/>
      <c r="N620" s="1019"/>
      <c r="O620" s="1019"/>
      <c r="P620" s="1019"/>
      <c r="Q620" s="1020"/>
      <c r="R620" s="1024"/>
      <c r="S620" s="1025"/>
      <c r="T620" s="1026"/>
      <c r="U620" s="1033"/>
      <c r="V620" s="1034"/>
      <c r="W620" s="1035"/>
      <c r="X620" s="1039"/>
      <c r="Y620" s="1040"/>
      <c r="Z620" s="1040"/>
      <c r="AA620" s="1040"/>
      <c r="AB620" s="1040"/>
      <c r="AC620" s="1041"/>
      <c r="AD620" s="98"/>
      <c r="AU620" s="346"/>
      <c r="AV620" s="346"/>
    </row>
    <row r="621" spans="3:48" ht="10.9" customHeight="1">
      <c r="C621" s="1043"/>
      <c r="D621" s="1046"/>
      <c r="E621" s="1049"/>
      <c r="F621" s="1052"/>
      <c r="G621" s="1043"/>
      <c r="H621" s="1055"/>
      <c r="I621" s="1024"/>
      <c r="J621" s="1025"/>
      <c r="K621" s="1058"/>
      <c r="L621" s="1018"/>
      <c r="M621" s="1019"/>
      <c r="N621" s="1019"/>
      <c r="O621" s="1019"/>
      <c r="P621" s="1019"/>
      <c r="Q621" s="1020"/>
      <c r="R621" s="1024"/>
      <c r="S621" s="1025"/>
      <c r="T621" s="1026"/>
      <c r="U621" s="1033"/>
      <c r="V621" s="1034"/>
      <c r="W621" s="1035"/>
      <c r="X621" s="1039"/>
      <c r="Y621" s="1040"/>
      <c r="Z621" s="1040"/>
      <c r="AA621" s="1040"/>
      <c r="AB621" s="1040"/>
      <c r="AC621" s="1041"/>
      <c r="AD621" s="98"/>
      <c r="AU621" s="346"/>
      <c r="AV621" s="346"/>
    </row>
    <row r="622" spans="3:48" ht="10.9" customHeight="1">
      <c r="C622" s="1044"/>
      <c r="D622" s="1047"/>
      <c r="E622" s="1050"/>
      <c r="F622" s="1053"/>
      <c r="G622" s="1044"/>
      <c r="H622" s="1056"/>
      <c r="I622" s="1027"/>
      <c r="J622" s="1028"/>
      <c r="K622" s="1059"/>
      <c r="L622" s="1018"/>
      <c r="M622" s="1019"/>
      <c r="N622" s="1019"/>
      <c r="O622" s="1019"/>
      <c r="P622" s="1019"/>
      <c r="Q622" s="1020"/>
      <c r="R622" s="1027"/>
      <c r="S622" s="1028"/>
      <c r="T622" s="1029"/>
      <c r="U622" s="1036"/>
      <c r="V622" s="1037"/>
      <c r="W622" s="1038"/>
      <c r="X622" s="1039"/>
      <c r="Y622" s="1040"/>
      <c r="Z622" s="1040"/>
      <c r="AA622" s="1040"/>
      <c r="AB622" s="1040"/>
      <c r="AC622" s="1041"/>
      <c r="AD622" s="98"/>
      <c r="AU622" s="346"/>
      <c r="AV622" s="346"/>
    </row>
    <row r="623" spans="3:48" ht="10.9" customHeight="1">
      <c r="C623" s="1042">
        <v>7</v>
      </c>
      <c r="D623" s="1045" t="s">
        <v>9</v>
      </c>
      <c r="E623" s="1048">
        <v>17</v>
      </c>
      <c r="F623" s="1051" t="s">
        <v>10</v>
      </c>
      <c r="G623" s="1042" t="s">
        <v>21</v>
      </c>
      <c r="H623" s="1054"/>
      <c r="I623" s="1021"/>
      <c r="J623" s="1022"/>
      <c r="K623" s="1057"/>
      <c r="L623" s="1018"/>
      <c r="M623" s="1019"/>
      <c r="N623" s="1019"/>
      <c r="O623" s="1019"/>
      <c r="P623" s="1019"/>
      <c r="Q623" s="1020"/>
      <c r="R623" s="1021"/>
      <c r="S623" s="1022"/>
      <c r="T623" s="1023"/>
      <c r="U623" s="1030"/>
      <c r="V623" s="1031"/>
      <c r="W623" s="1032"/>
      <c r="X623" s="1039"/>
      <c r="Y623" s="1040"/>
      <c r="Z623" s="1040"/>
      <c r="AA623" s="1040"/>
      <c r="AB623" s="1040"/>
      <c r="AC623" s="1041"/>
      <c r="AD623" s="98"/>
      <c r="AU623" s="346" t="str">
        <f t="shared" ref="AU623" si="292">IF(OR(I623="×",AU627="×"),"×","●")</f>
        <v>●</v>
      </c>
      <c r="AV623" s="346">
        <f t="shared" ref="AV623" si="293">IF(AU623="●",IF(I623="定","-",I623),"-")</f>
        <v>0</v>
      </c>
    </row>
    <row r="624" spans="3:48" ht="10.9" customHeight="1">
      <c r="C624" s="1043"/>
      <c r="D624" s="1046"/>
      <c r="E624" s="1049"/>
      <c r="F624" s="1052"/>
      <c r="G624" s="1043"/>
      <c r="H624" s="1055"/>
      <c r="I624" s="1024"/>
      <c r="J624" s="1025"/>
      <c r="K624" s="1058"/>
      <c r="L624" s="1018"/>
      <c r="M624" s="1019"/>
      <c r="N624" s="1019"/>
      <c r="O624" s="1019"/>
      <c r="P624" s="1019"/>
      <c r="Q624" s="1020"/>
      <c r="R624" s="1024"/>
      <c r="S624" s="1025"/>
      <c r="T624" s="1026"/>
      <c r="U624" s="1033"/>
      <c r="V624" s="1034"/>
      <c r="W624" s="1035"/>
      <c r="X624" s="1039"/>
      <c r="Y624" s="1040"/>
      <c r="Z624" s="1040"/>
      <c r="AA624" s="1040"/>
      <c r="AB624" s="1040"/>
      <c r="AC624" s="1041"/>
      <c r="AD624" s="98"/>
      <c r="AU624" s="346"/>
      <c r="AV624" s="346"/>
    </row>
    <row r="625" spans="3:48" ht="10.9" customHeight="1">
      <c r="C625" s="1043"/>
      <c r="D625" s="1046"/>
      <c r="E625" s="1049"/>
      <c r="F625" s="1052"/>
      <c r="G625" s="1043"/>
      <c r="H625" s="1055"/>
      <c r="I625" s="1024"/>
      <c r="J625" s="1025"/>
      <c r="K625" s="1058"/>
      <c r="L625" s="1018"/>
      <c r="M625" s="1019"/>
      <c r="N625" s="1019"/>
      <c r="O625" s="1019"/>
      <c r="P625" s="1019"/>
      <c r="Q625" s="1020"/>
      <c r="R625" s="1024"/>
      <c r="S625" s="1025"/>
      <c r="T625" s="1026"/>
      <c r="U625" s="1033"/>
      <c r="V625" s="1034"/>
      <c r="W625" s="1035"/>
      <c r="X625" s="1039"/>
      <c r="Y625" s="1040"/>
      <c r="Z625" s="1040"/>
      <c r="AA625" s="1040"/>
      <c r="AB625" s="1040"/>
      <c r="AC625" s="1041"/>
      <c r="AD625" s="98"/>
      <c r="AU625" s="346"/>
      <c r="AV625" s="346"/>
    </row>
    <row r="626" spans="3:48" ht="10.9" customHeight="1">
      <c r="C626" s="1044"/>
      <c r="D626" s="1047"/>
      <c r="E626" s="1050"/>
      <c r="F626" s="1053"/>
      <c r="G626" s="1044"/>
      <c r="H626" s="1056"/>
      <c r="I626" s="1027"/>
      <c r="J626" s="1028"/>
      <c r="K626" s="1059"/>
      <c r="L626" s="1018"/>
      <c r="M626" s="1019"/>
      <c r="N626" s="1019"/>
      <c r="O626" s="1019"/>
      <c r="P626" s="1019"/>
      <c r="Q626" s="1020"/>
      <c r="R626" s="1027"/>
      <c r="S626" s="1028"/>
      <c r="T626" s="1029"/>
      <c r="U626" s="1036"/>
      <c r="V626" s="1037"/>
      <c r="W626" s="1038"/>
      <c r="X626" s="1039"/>
      <c r="Y626" s="1040"/>
      <c r="Z626" s="1040"/>
      <c r="AA626" s="1040"/>
      <c r="AB626" s="1040"/>
      <c r="AC626" s="1041"/>
      <c r="AD626" s="98"/>
      <c r="AU626" s="346"/>
      <c r="AV626" s="346"/>
    </row>
    <row r="627" spans="3:48" ht="10.9" customHeight="1">
      <c r="C627" s="1042">
        <v>7</v>
      </c>
      <c r="D627" s="1045" t="s">
        <v>9</v>
      </c>
      <c r="E627" s="1048">
        <v>18</v>
      </c>
      <c r="F627" s="1051" t="s">
        <v>10</v>
      </c>
      <c r="G627" s="1042" t="s">
        <v>22</v>
      </c>
      <c r="H627" s="1054"/>
      <c r="I627" s="1021"/>
      <c r="J627" s="1022"/>
      <c r="K627" s="1057"/>
      <c r="L627" s="1018"/>
      <c r="M627" s="1019"/>
      <c r="N627" s="1019"/>
      <c r="O627" s="1019"/>
      <c r="P627" s="1019"/>
      <c r="Q627" s="1020"/>
      <c r="R627" s="1021"/>
      <c r="S627" s="1022"/>
      <c r="T627" s="1023"/>
      <c r="U627" s="1030"/>
      <c r="V627" s="1031"/>
      <c r="W627" s="1032"/>
      <c r="X627" s="1039"/>
      <c r="Y627" s="1040"/>
      <c r="Z627" s="1040"/>
      <c r="AA627" s="1040"/>
      <c r="AB627" s="1040"/>
      <c r="AC627" s="1041"/>
      <c r="AD627" s="98"/>
      <c r="AU627" s="346" t="str">
        <f t="shared" ref="AU627" si="294">IF(OR(I627="×",AU631="×"),"×","●")</f>
        <v>●</v>
      </c>
      <c r="AV627" s="346">
        <f t="shared" ref="AV627" si="295">IF(AU627="●",IF(I627="定","-",I627),"-")</f>
        <v>0</v>
      </c>
    </row>
    <row r="628" spans="3:48" ht="10.9" customHeight="1">
      <c r="C628" s="1043"/>
      <c r="D628" s="1046"/>
      <c r="E628" s="1049"/>
      <c r="F628" s="1052"/>
      <c r="G628" s="1043"/>
      <c r="H628" s="1055"/>
      <c r="I628" s="1024"/>
      <c r="J628" s="1025"/>
      <c r="K628" s="1058"/>
      <c r="L628" s="1018"/>
      <c r="M628" s="1019"/>
      <c r="N628" s="1019"/>
      <c r="O628" s="1019"/>
      <c r="P628" s="1019"/>
      <c r="Q628" s="1020"/>
      <c r="R628" s="1024"/>
      <c r="S628" s="1025"/>
      <c r="T628" s="1026"/>
      <c r="U628" s="1033"/>
      <c r="V628" s="1034"/>
      <c r="W628" s="1035"/>
      <c r="X628" s="1039"/>
      <c r="Y628" s="1040"/>
      <c r="Z628" s="1040"/>
      <c r="AA628" s="1040"/>
      <c r="AB628" s="1040"/>
      <c r="AC628" s="1041"/>
      <c r="AD628" s="98"/>
      <c r="AU628" s="346"/>
      <c r="AV628" s="346"/>
    </row>
    <row r="629" spans="3:48" ht="10.9" customHeight="1">
      <c r="C629" s="1043"/>
      <c r="D629" s="1046"/>
      <c r="E629" s="1049"/>
      <c r="F629" s="1052"/>
      <c r="G629" s="1043"/>
      <c r="H629" s="1055"/>
      <c r="I629" s="1024"/>
      <c r="J629" s="1025"/>
      <c r="K629" s="1058"/>
      <c r="L629" s="1018"/>
      <c r="M629" s="1019"/>
      <c r="N629" s="1019"/>
      <c r="O629" s="1019"/>
      <c r="P629" s="1019"/>
      <c r="Q629" s="1020"/>
      <c r="R629" s="1024"/>
      <c r="S629" s="1025"/>
      <c r="T629" s="1026"/>
      <c r="U629" s="1033"/>
      <c r="V629" s="1034"/>
      <c r="W629" s="1035"/>
      <c r="X629" s="1039"/>
      <c r="Y629" s="1040"/>
      <c r="Z629" s="1040"/>
      <c r="AA629" s="1040"/>
      <c r="AB629" s="1040"/>
      <c r="AC629" s="1041"/>
      <c r="AD629" s="98"/>
      <c r="AU629" s="346"/>
      <c r="AV629" s="346"/>
    </row>
    <row r="630" spans="3:48" ht="10.9" customHeight="1">
      <c r="C630" s="1044"/>
      <c r="D630" s="1047"/>
      <c r="E630" s="1050"/>
      <c r="F630" s="1053"/>
      <c r="G630" s="1044"/>
      <c r="H630" s="1056"/>
      <c r="I630" s="1027"/>
      <c r="J630" s="1028"/>
      <c r="K630" s="1059"/>
      <c r="L630" s="1018"/>
      <c r="M630" s="1019"/>
      <c r="N630" s="1019"/>
      <c r="O630" s="1019"/>
      <c r="P630" s="1019"/>
      <c r="Q630" s="1020"/>
      <c r="R630" s="1027"/>
      <c r="S630" s="1028"/>
      <c r="T630" s="1029"/>
      <c r="U630" s="1036"/>
      <c r="V630" s="1037"/>
      <c r="W630" s="1038"/>
      <c r="X630" s="1039"/>
      <c r="Y630" s="1040"/>
      <c r="Z630" s="1040"/>
      <c r="AA630" s="1040"/>
      <c r="AB630" s="1040"/>
      <c r="AC630" s="1041"/>
      <c r="AD630" s="98"/>
      <c r="AU630" s="346"/>
      <c r="AV630" s="346"/>
    </row>
    <row r="631" spans="3:48" ht="10.9" customHeight="1">
      <c r="C631" s="1042">
        <v>7</v>
      </c>
      <c r="D631" s="1045" t="s">
        <v>9</v>
      </c>
      <c r="E631" s="1048">
        <v>19</v>
      </c>
      <c r="F631" s="1051" t="s">
        <v>10</v>
      </c>
      <c r="G631" s="1043" t="s">
        <v>23</v>
      </c>
      <c r="H631" s="1055"/>
      <c r="I631" s="1024"/>
      <c r="J631" s="1025"/>
      <c r="K631" s="1058"/>
      <c r="L631" s="1018"/>
      <c r="M631" s="1019"/>
      <c r="N631" s="1019"/>
      <c r="O631" s="1019"/>
      <c r="P631" s="1019"/>
      <c r="Q631" s="1020"/>
      <c r="R631" s="1021"/>
      <c r="S631" s="1022"/>
      <c r="T631" s="1023"/>
      <c r="U631" s="1030"/>
      <c r="V631" s="1031"/>
      <c r="W631" s="1032"/>
      <c r="X631" s="1039"/>
      <c r="Y631" s="1040"/>
      <c r="Z631" s="1040"/>
      <c r="AA631" s="1040"/>
      <c r="AB631" s="1040"/>
      <c r="AC631" s="1041"/>
      <c r="AD631" s="98"/>
      <c r="AU631" s="346" t="str">
        <f t="shared" ref="AU631" si="296">IF(OR(I631="×",AU635="×"),"×","●")</f>
        <v>●</v>
      </c>
      <c r="AV631" s="346">
        <f t="shared" ref="AV631" si="297">IF(AU631="●",IF(I631="定","-",I631),"-")</f>
        <v>0</v>
      </c>
    </row>
    <row r="632" spans="3:48" ht="10.9" customHeight="1">
      <c r="C632" s="1043"/>
      <c r="D632" s="1046"/>
      <c r="E632" s="1049"/>
      <c r="F632" s="1052"/>
      <c r="G632" s="1043"/>
      <c r="H632" s="1055"/>
      <c r="I632" s="1024"/>
      <c r="J632" s="1025"/>
      <c r="K632" s="1058"/>
      <c r="L632" s="1018"/>
      <c r="M632" s="1019"/>
      <c r="N632" s="1019"/>
      <c r="O632" s="1019"/>
      <c r="P632" s="1019"/>
      <c r="Q632" s="1020"/>
      <c r="R632" s="1024"/>
      <c r="S632" s="1025"/>
      <c r="T632" s="1026"/>
      <c r="U632" s="1033"/>
      <c r="V632" s="1034"/>
      <c r="W632" s="1035"/>
      <c r="X632" s="1039"/>
      <c r="Y632" s="1040"/>
      <c r="Z632" s="1040"/>
      <c r="AA632" s="1040"/>
      <c r="AB632" s="1040"/>
      <c r="AC632" s="1041"/>
      <c r="AD632" s="98"/>
      <c r="AU632" s="346"/>
      <c r="AV632" s="346"/>
    </row>
    <row r="633" spans="3:48" ht="10.9" customHeight="1">
      <c r="C633" s="1043"/>
      <c r="D633" s="1046"/>
      <c r="E633" s="1049"/>
      <c r="F633" s="1052"/>
      <c r="G633" s="1043"/>
      <c r="H633" s="1055"/>
      <c r="I633" s="1024"/>
      <c r="J633" s="1025"/>
      <c r="K633" s="1058"/>
      <c r="L633" s="1018"/>
      <c r="M633" s="1019"/>
      <c r="N633" s="1019"/>
      <c r="O633" s="1019"/>
      <c r="P633" s="1019"/>
      <c r="Q633" s="1020"/>
      <c r="R633" s="1024"/>
      <c r="S633" s="1025"/>
      <c r="T633" s="1026"/>
      <c r="U633" s="1033"/>
      <c r="V633" s="1034"/>
      <c r="W633" s="1035"/>
      <c r="X633" s="1039"/>
      <c r="Y633" s="1040"/>
      <c r="Z633" s="1040"/>
      <c r="AA633" s="1040"/>
      <c r="AB633" s="1040"/>
      <c r="AC633" s="1041"/>
      <c r="AD633" s="98"/>
      <c r="AU633" s="346"/>
      <c r="AV633" s="346"/>
    </row>
    <row r="634" spans="3:48" ht="10.9" customHeight="1">
      <c r="C634" s="1044"/>
      <c r="D634" s="1047"/>
      <c r="E634" s="1050"/>
      <c r="F634" s="1053"/>
      <c r="G634" s="1044"/>
      <c r="H634" s="1056"/>
      <c r="I634" s="1027"/>
      <c r="J634" s="1028"/>
      <c r="K634" s="1059"/>
      <c r="L634" s="1018"/>
      <c r="M634" s="1019"/>
      <c r="N634" s="1019"/>
      <c r="O634" s="1019"/>
      <c r="P634" s="1019"/>
      <c r="Q634" s="1020"/>
      <c r="R634" s="1027"/>
      <c r="S634" s="1028"/>
      <c r="T634" s="1029"/>
      <c r="U634" s="1036"/>
      <c r="V634" s="1037"/>
      <c r="W634" s="1038"/>
      <c r="X634" s="1039"/>
      <c r="Y634" s="1040"/>
      <c r="Z634" s="1040"/>
      <c r="AA634" s="1040"/>
      <c r="AB634" s="1040"/>
      <c r="AC634" s="1041"/>
      <c r="AD634" s="98"/>
      <c r="AU634" s="346"/>
      <c r="AV634" s="346"/>
    </row>
    <row r="635" spans="3:48" ht="10.9" customHeight="1">
      <c r="C635" s="1042">
        <v>7</v>
      </c>
      <c r="D635" s="1045" t="s">
        <v>9</v>
      </c>
      <c r="E635" s="1048">
        <v>20</v>
      </c>
      <c r="F635" s="1051" t="s">
        <v>10</v>
      </c>
      <c r="G635" s="1042" t="s">
        <v>24</v>
      </c>
      <c r="H635" s="1054"/>
      <c r="I635" s="1021"/>
      <c r="J635" s="1022"/>
      <c r="K635" s="1057"/>
      <c r="L635" s="1018"/>
      <c r="M635" s="1019"/>
      <c r="N635" s="1019"/>
      <c r="O635" s="1019"/>
      <c r="P635" s="1019"/>
      <c r="Q635" s="1020"/>
      <c r="R635" s="1021"/>
      <c r="S635" s="1022"/>
      <c r="T635" s="1023"/>
      <c r="U635" s="1030"/>
      <c r="V635" s="1031"/>
      <c r="W635" s="1032"/>
      <c r="X635" s="1039"/>
      <c r="Y635" s="1040"/>
      <c r="Z635" s="1040"/>
      <c r="AA635" s="1040"/>
      <c r="AB635" s="1040"/>
      <c r="AC635" s="1041"/>
      <c r="AD635" s="98"/>
      <c r="AU635" s="346" t="str">
        <f t="shared" ref="AU635" si="298">IF(OR(I635="×",AU639="×"),"×","●")</f>
        <v>●</v>
      </c>
      <c r="AV635" s="346">
        <f t="shared" ref="AV635" si="299">IF(AU635="●",IF(I635="定","-",I635),"-")</f>
        <v>0</v>
      </c>
    </row>
    <row r="636" spans="3:48" ht="10.9" customHeight="1">
      <c r="C636" s="1043"/>
      <c r="D636" s="1046"/>
      <c r="E636" s="1049"/>
      <c r="F636" s="1052"/>
      <c r="G636" s="1043"/>
      <c r="H636" s="1055"/>
      <c r="I636" s="1024"/>
      <c r="J636" s="1025"/>
      <c r="K636" s="1058"/>
      <c r="L636" s="1018"/>
      <c r="M636" s="1019"/>
      <c r="N636" s="1019"/>
      <c r="O636" s="1019"/>
      <c r="P636" s="1019"/>
      <c r="Q636" s="1020"/>
      <c r="R636" s="1024"/>
      <c r="S636" s="1025"/>
      <c r="T636" s="1026"/>
      <c r="U636" s="1033"/>
      <c r="V636" s="1034"/>
      <c r="W636" s="1035"/>
      <c r="X636" s="1039"/>
      <c r="Y636" s="1040"/>
      <c r="Z636" s="1040"/>
      <c r="AA636" s="1040"/>
      <c r="AB636" s="1040"/>
      <c r="AC636" s="1041"/>
      <c r="AD636" s="98"/>
      <c r="AU636" s="346"/>
      <c r="AV636" s="346"/>
    </row>
    <row r="637" spans="3:48" ht="10.9" customHeight="1">
      <c r="C637" s="1043"/>
      <c r="D637" s="1046"/>
      <c r="E637" s="1049"/>
      <c r="F637" s="1052"/>
      <c r="G637" s="1043"/>
      <c r="H637" s="1055"/>
      <c r="I637" s="1024"/>
      <c r="J637" s="1025"/>
      <c r="K637" s="1058"/>
      <c r="L637" s="1018"/>
      <c r="M637" s="1019"/>
      <c r="N637" s="1019"/>
      <c r="O637" s="1019"/>
      <c r="P637" s="1019"/>
      <c r="Q637" s="1020"/>
      <c r="R637" s="1024"/>
      <c r="S637" s="1025"/>
      <c r="T637" s="1026"/>
      <c r="U637" s="1033"/>
      <c r="V637" s="1034"/>
      <c r="W637" s="1035"/>
      <c r="X637" s="1039"/>
      <c r="Y637" s="1040"/>
      <c r="Z637" s="1040"/>
      <c r="AA637" s="1040"/>
      <c r="AB637" s="1040"/>
      <c r="AC637" s="1041"/>
      <c r="AD637" s="98"/>
      <c r="AU637" s="346"/>
      <c r="AV637" s="346"/>
    </row>
    <row r="638" spans="3:48" ht="10.9" customHeight="1">
      <c r="C638" s="1044"/>
      <c r="D638" s="1047"/>
      <c r="E638" s="1050"/>
      <c r="F638" s="1053"/>
      <c r="G638" s="1044"/>
      <c r="H638" s="1056"/>
      <c r="I638" s="1027"/>
      <c r="J638" s="1028"/>
      <c r="K638" s="1059"/>
      <c r="L638" s="1018"/>
      <c r="M638" s="1019"/>
      <c r="N638" s="1019"/>
      <c r="O638" s="1019"/>
      <c r="P638" s="1019"/>
      <c r="Q638" s="1020"/>
      <c r="R638" s="1027"/>
      <c r="S638" s="1028"/>
      <c r="T638" s="1029"/>
      <c r="U638" s="1036"/>
      <c r="V638" s="1037"/>
      <c r="W638" s="1038"/>
      <c r="X638" s="1039"/>
      <c r="Y638" s="1040"/>
      <c r="Z638" s="1040"/>
      <c r="AA638" s="1040"/>
      <c r="AB638" s="1040"/>
      <c r="AC638" s="1041"/>
      <c r="AD638" s="98"/>
      <c r="AU638" s="346"/>
      <c r="AV638" s="346"/>
    </row>
    <row r="639" spans="3:48" ht="10.9" customHeight="1">
      <c r="C639" s="1042">
        <v>7</v>
      </c>
      <c r="D639" s="1045" t="s">
        <v>9</v>
      </c>
      <c r="E639" s="1048">
        <v>21</v>
      </c>
      <c r="F639" s="1051" t="s">
        <v>10</v>
      </c>
      <c r="G639" s="1042" t="s">
        <v>25</v>
      </c>
      <c r="H639" s="1054"/>
      <c r="I639" s="1021"/>
      <c r="J639" s="1022"/>
      <c r="K639" s="1057"/>
      <c r="L639" s="1018"/>
      <c r="M639" s="1019"/>
      <c r="N639" s="1019"/>
      <c r="O639" s="1019"/>
      <c r="P639" s="1019"/>
      <c r="Q639" s="1020"/>
      <c r="R639" s="1021"/>
      <c r="S639" s="1022"/>
      <c r="T639" s="1023"/>
      <c r="U639" s="1030"/>
      <c r="V639" s="1031"/>
      <c r="W639" s="1032"/>
      <c r="X639" s="1039"/>
      <c r="Y639" s="1040"/>
      <c r="Z639" s="1040"/>
      <c r="AA639" s="1040"/>
      <c r="AB639" s="1040"/>
      <c r="AC639" s="1041"/>
      <c r="AD639" s="98"/>
      <c r="AU639" s="346" t="str">
        <f t="shared" ref="AU639" si="300">IF(OR(I639="×",AU643="×"),"×","●")</f>
        <v>●</v>
      </c>
      <c r="AV639" s="346">
        <f t="shared" ref="AV639" si="301">IF(AU639="●",IF(I639="定","-",I639),"-")</f>
        <v>0</v>
      </c>
    </row>
    <row r="640" spans="3:48" ht="10.9" customHeight="1">
      <c r="C640" s="1043"/>
      <c r="D640" s="1046"/>
      <c r="E640" s="1049"/>
      <c r="F640" s="1052"/>
      <c r="G640" s="1043"/>
      <c r="H640" s="1055"/>
      <c r="I640" s="1024"/>
      <c r="J640" s="1025"/>
      <c r="K640" s="1058"/>
      <c r="L640" s="1018"/>
      <c r="M640" s="1019"/>
      <c r="N640" s="1019"/>
      <c r="O640" s="1019"/>
      <c r="P640" s="1019"/>
      <c r="Q640" s="1020"/>
      <c r="R640" s="1024"/>
      <c r="S640" s="1025"/>
      <c r="T640" s="1026"/>
      <c r="U640" s="1033"/>
      <c r="V640" s="1034"/>
      <c r="W640" s="1035"/>
      <c r="X640" s="1039"/>
      <c r="Y640" s="1040"/>
      <c r="Z640" s="1040"/>
      <c r="AA640" s="1040"/>
      <c r="AB640" s="1040"/>
      <c r="AC640" s="1041"/>
      <c r="AD640" s="98"/>
      <c r="AU640" s="346"/>
      <c r="AV640" s="346"/>
    </row>
    <row r="641" spans="3:48" ht="10.9" customHeight="1">
      <c r="C641" s="1043"/>
      <c r="D641" s="1046"/>
      <c r="E641" s="1049"/>
      <c r="F641" s="1052"/>
      <c r="G641" s="1043"/>
      <c r="H641" s="1055"/>
      <c r="I641" s="1024"/>
      <c r="J641" s="1025"/>
      <c r="K641" s="1058"/>
      <c r="L641" s="1018"/>
      <c r="M641" s="1019"/>
      <c r="N641" s="1019"/>
      <c r="O641" s="1019"/>
      <c r="P641" s="1019"/>
      <c r="Q641" s="1020"/>
      <c r="R641" s="1024"/>
      <c r="S641" s="1025"/>
      <c r="T641" s="1026"/>
      <c r="U641" s="1033"/>
      <c r="V641" s="1034"/>
      <c r="W641" s="1035"/>
      <c r="X641" s="1039"/>
      <c r="Y641" s="1040"/>
      <c r="Z641" s="1040"/>
      <c r="AA641" s="1040"/>
      <c r="AB641" s="1040"/>
      <c r="AC641" s="1041"/>
      <c r="AD641" s="98"/>
      <c r="AU641" s="346"/>
      <c r="AV641" s="346"/>
    </row>
    <row r="642" spans="3:48" ht="10.9" customHeight="1">
      <c r="C642" s="1044"/>
      <c r="D642" s="1047"/>
      <c r="E642" s="1050"/>
      <c r="F642" s="1053"/>
      <c r="G642" s="1044"/>
      <c r="H642" s="1056"/>
      <c r="I642" s="1027"/>
      <c r="J642" s="1028"/>
      <c r="K642" s="1059"/>
      <c r="L642" s="1018"/>
      <c r="M642" s="1019"/>
      <c r="N642" s="1019"/>
      <c r="O642" s="1019"/>
      <c r="P642" s="1019"/>
      <c r="Q642" s="1020"/>
      <c r="R642" s="1027"/>
      <c r="S642" s="1028"/>
      <c r="T642" s="1029"/>
      <c r="U642" s="1036"/>
      <c r="V642" s="1037"/>
      <c r="W642" s="1038"/>
      <c r="X642" s="1039"/>
      <c r="Y642" s="1040"/>
      <c r="Z642" s="1040"/>
      <c r="AA642" s="1040"/>
      <c r="AB642" s="1040"/>
      <c r="AC642" s="1041"/>
      <c r="AD642" s="98"/>
      <c r="AU642" s="346"/>
      <c r="AV642" s="346"/>
    </row>
    <row r="643" spans="3:48" ht="10.9" customHeight="1">
      <c r="C643" s="1042">
        <v>7</v>
      </c>
      <c r="D643" s="1045" t="s">
        <v>9</v>
      </c>
      <c r="E643" s="1048">
        <v>22</v>
      </c>
      <c r="F643" s="1051" t="s">
        <v>10</v>
      </c>
      <c r="G643" s="1042" t="s">
        <v>19</v>
      </c>
      <c r="H643" s="1054"/>
      <c r="I643" s="1021"/>
      <c r="J643" s="1022"/>
      <c r="K643" s="1057"/>
      <c r="L643" s="1018"/>
      <c r="M643" s="1019"/>
      <c r="N643" s="1019"/>
      <c r="O643" s="1019"/>
      <c r="P643" s="1019"/>
      <c r="Q643" s="1020"/>
      <c r="R643" s="1021"/>
      <c r="S643" s="1022"/>
      <c r="T643" s="1023"/>
      <c r="U643" s="1030"/>
      <c r="V643" s="1031"/>
      <c r="W643" s="1032"/>
      <c r="X643" s="1039"/>
      <c r="Y643" s="1040"/>
      <c r="Z643" s="1040"/>
      <c r="AA643" s="1040"/>
      <c r="AB643" s="1040"/>
      <c r="AC643" s="1041"/>
      <c r="AD643" s="98"/>
      <c r="AU643" s="346" t="str">
        <f t="shared" ref="AU643" si="302">IF(OR(I643="×",AU647="×"),"×","●")</f>
        <v>●</v>
      </c>
      <c r="AV643" s="346">
        <f t="shared" ref="AV643" si="303">IF(AU643="●",IF(I643="定","-",I643),"-")</f>
        <v>0</v>
      </c>
    </row>
    <row r="644" spans="3:48" ht="10.9" customHeight="1">
      <c r="C644" s="1043"/>
      <c r="D644" s="1046"/>
      <c r="E644" s="1049"/>
      <c r="F644" s="1052"/>
      <c r="G644" s="1043"/>
      <c r="H644" s="1055"/>
      <c r="I644" s="1024"/>
      <c r="J644" s="1025"/>
      <c r="K644" s="1058"/>
      <c r="L644" s="1018"/>
      <c r="M644" s="1019"/>
      <c r="N644" s="1019"/>
      <c r="O644" s="1019"/>
      <c r="P644" s="1019"/>
      <c r="Q644" s="1020"/>
      <c r="R644" s="1024"/>
      <c r="S644" s="1025"/>
      <c r="T644" s="1026"/>
      <c r="U644" s="1033"/>
      <c r="V644" s="1034"/>
      <c r="W644" s="1035"/>
      <c r="X644" s="1039"/>
      <c r="Y644" s="1040"/>
      <c r="Z644" s="1040"/>
      <c r="AA644" s="1040"/>
      <c r="AB644" s="1040"/>
      <c r="AC644" s="1041"/>
      <c r="AD644" s="98"/>
      <c r="AU644" s="346"/>
      <c r="AV644" s="346"/>
    </row>
    <row r="645" spans="3:48" ht="10.9" customHeight="1">
      <c r="C645" s="1043"/>
      <c r="D645" s="1046"/>
      <c r="E645" s="1049"/>
      <c r="F645" s="1052"/>
      <c r="G645" s="1043"/>
      <c r="H645" s="1055"/>
      <c r="I645" s="1024"/>
      <c r="J645" s="1025"/>
      <c r="K645" s="1058"/>
      <c r="L645" s="1018"/>
      <c r="M645" s="1019"/>
      <c r="N645" s="1019"/>
      <c r="O645" s="1019"/>
      <c r="P645" s="1019"/>
      <c r="Q645" s="1020"/>
      <c r="R645" s="1024"/>
      <c r="S645" s="1025"/>
      <c r="T645" s="1026"/>
      <c r="U645" s="1033"/>
      <c r="V645" s="1034"/>
      <c r="W645" s="1035"/>
      <c r="X645" s="1039"/>
      <c r="Y645" s="1040"/>
      <c r="Z645" s="1040"/>
      <c r="AA645" s="1040"/>
      <c r="AB645" s="1040"/>
      <c r="AC645" s="1041"/>
      <c r="AD645" s="98"/>
      <c r="AU645" s="346"/>
      <c r="AV645" s="346"/>
    </row>
    <row r="646" spans="3:48" ht="10.9" customHeight="1">
      <c r="C646" s="1044"/>
      <c r="D646" s="1047"/>
      <c r="E646" s="1050"/>
      <c r="F646" s="1053"/>
      <c r="G646" s="1044"/>
      <c r="H646" s="1056"/>
      <c r="I646" s="1027"/>
      <c r="J646" s="1028"/>
      <c r="K646" s="1059"/>
      <c r="L646" s="1018"/>
      <c r="M646" s="1019"/>
      <c r="N646" s="1019"/>
      <c r="O646" s="1019"/>
      <c r="P646" s="1019"/>
      <c r="Q646" s="1020"/>
      <c r="R646" s="1027"/>
      <c r="S646" s="1028"/>
      <c r="T646" s="1029"/>
      <c r="U646" s="1036"/>
      <c r="V646" s="1037"/>
      <c r="W646" s="1038"/>
      <c r="X646" s="1039"/>
      <c r="Y646" s="1040"/>
      <c r="Z646" s="1040"/>
      <c r="AA646" s="1040"/>
      <c r="AB646" s="1040"/>
      <c r="AC646" s="1041"/>
      <c r="AD646" s="98"/>
      <c r="AU646" s="346"/>
      <c r="AV646" s="346"/>
    </row>
    <row r="647" spans="3:48" ht="10.9" customHeight="1">
      <c r="C647" s="1042">
        <v>7</v>
      </c>
      <c r="D647" s="1045" t="s">
        <v>9</v>
      </c>
      <c r="E647" s="1048">
        <v>23</v>
      </c>
      <c r="F647" s="1051" t="s">
        <v>10</v>
      </c>
      <c r="G647" s="1042" t="s">
        <v>20</v>
      </c>
      <c r="H647" s="1054"/>
      <c r="I647" s="1021"/>
      <c r="J647" s="1022"/>
      <c r="K647" s="1057"/>
      <c r="L647" s="1018"/>
      <c r="M647" s="1019"/>
      <c r="N647" s="1019"/>
      <c r="O647" s="1019"/>
      <c r="P647" s="1019"/>
      <c r="Q647" s="1020"/>
      <c r="R647" s="1021"/>
      <c r="S647" s="1022"/>
      <c r="T647" s="1023"/>
      <c r="U647" s="1030"/>
      <c r="V647" s="1031"/>
      <c r="W647" s="1032"/>
      <c r="X647" s="1039"/>
      <c r="Y647" s="1040"/>
      <c r="Z647" s="1040"/>
      <c r="AA647" s="1040"/>
      <c r="AB647" s="1040"/>
      <c r="AC647" s="1041"/>
      <c r="AD647" s="98"/>
      <c r="AU647" s="346" t="str">
        <f t="shared" ref="AU647" si="304">IF(OR(I647="×",AU651="×"),"×","●")</f>
        <v>●</v>
      </c>
      <c r="AV647" s="346">
        <f t="shared" ref="AV647" si="305">IF(AU647="●",IF(I647="定","-",I647),"-")</f>
        <v>0</v>
      </c>
    </row>
    <row r="648" spans="3:48" ht="10.9" customHeight="1">
      <c r="C648" s="1043"/>
      <c r="D648" s="1046"/>
      <c r="E648" s="1049"/>
      <c r="F648" s="1052"/>
      <c r="G648" s="1043"/>
      <c r="H648" s="1055"/>
      <c r="I648" s="1024"/>
      <c r="J648" s="1025"/>
      <c r="K648" s="1058"/>
      <c r="L648" s="1018"/>
      <c r="M648" s="1019"/>
      <c r="N648" s="1019"/>
      <c r="O648" s="1019"/>
      <c r="P648" s="1019"/>
      <c r="Q648" s="1020"/>
      <c r="R648" s="1024"/>
      <c r="S648" s="1025"/>
      <c r="T648" s="1026"/>
      <c r="U648" s="1033"/>
      <c r="V648" s="1034"/>
      <c r="W648" s="1035"/>
      <c r="X648" s="1039"/>
      <c r="Y648" s="1040"/>
      <c r="Z648" s="1040"/>
      <c r="AA648" s="1040"/>
      <c r="AB648" s="1040"/>
      <c r="AC648" s="1041"/>
      <c r="AD648" s="98"/>
      <c r="AU648" s="346"/>
      <c r="AV648" s="346"/>
    </row>
    <row r="649" spans="3:48" ht="10.9" customHeight="1">
      <c r="C649" s="1043"/>
      <c r="D649" s="1046"/>
      <c r="E649" s="1049"/>
      <c r="F649" s="1052"/>
      <c r="G649" s="1043"/>
      <c r="H649" s="1055"/>
      <c r="I649" s="1024"/>
      <c r="J649" s="1025"/>
      <c r="K649" s="1058"/>
      <c r="L649" s="1018"/>
      <c r="M649" s="1019"/>
      <c r="N649" s="1019"/>
      <c r="O649" s="1019"/>
      <c r="P649" s="1019"/>
      <c r="Q649" s="1020"/>
      <c r="R649" s="1024"/>
      <c r="S649" s="1025"/>
      <c r="T649" s="1026"/>
      <c r="U649" s="1033"/>
      <c r="V649" s="1034"/>
      <c r="W649" s="1035"/>
      <c r="X649" s="1039"/>
      <c r="Y649" s="1040"/>
      <c r="Z649" s="1040"/>
      <c r="AA649" s="1040"/>
      <c r="AB649" s="1040"/>
      <c r="AC649" s="1041"/>
      <c r="AD649" s="98"/>
      <c r="AU649" s="346"/>
      <c r="AV649" s="346"/>
    </row>
    <row r="650" spans="3:48" ht="10.9" customHeight="1">
      <c r="C650" s="1044"/>
      <c r="D650" s="1047"/>
      <c r="E650" s="1050"/>
      <c r="F650" s="1053"/>
      <c r="G650" s="1044"/>
      <c r="H650" s="1056"/>
      <c r="I650" s="1027"/>
      <c r="J650" s="1028"/>
      <c r="K650" s="1059"/>
      <c r="L650" s="1018"/>
      <c r="M650" s="1019"/>
      <c r="N650" s="1019"/>
      <c r="O650" s="1019"/>
      <c r="P650" s="1019"/>
      <c r="Q650" s="1020"/>
      <c r="R650" s="1027"/>
      <c r="S650" s="1028"/>
      <c r="T650" s="1029"/>
      <c r="U650" s="1036"/>
      <c r="V650" s="1037"/>
      <c r="W650" s="1038"/>
      <c r="X650" s="1039"/>
      <c r="Y650" s="1040"/>
      <c r="Z650" s="1040"/>
      <c r="AA650" s="1040"/>
      <c r="AB650" s="1040"/>
      <c r="AC650" s="1041"/>
      <c r="AD650" s="98"/>
      <c r="AU650" s="346"/>
      <c r="AV650" s="346"/>
    </row>
    <row r="651" spans="3:48" ht="10.9" customHeight="1">
      <c r="C651" s="1042">
        <v>7</v>
      </c>
      <c r="D651" s="1045" t="s">
        <v>9</v>
      </c>
      <c r="E651" s="1048">
        <v>24</v>
      </c>
      <c r="F651" s="1051" t="s">
        <v>10</v>
      </c>
      <c r="G651" s="1042" t="s">
        <v>21</v>
      </c>
      <c r="H651" s="1054"/>
      <c r="I651" s="1021"/>
      <c r="J651" s="1022"/>
      <c r="K651" s="1057"/>
      <c r="L651" s="1018"/>
      <c r="M651" s="1019"/>
      <c r="N651" s="1019"/>
      <c r="O651" s="1019"/>
      <c r="P651" s="1019"/>
      <c r="Q651" s="1020"/>
      <c r="R651" s="1021"/>
      <c r="S651" s="1022"/>
      <c r="T651" s="1023"/>
      <c r="U651" s="1030"/>
      <c r="V651" s="1031"/>
      <c r="W651" s="1032"/>
      <c r="X651" s="1039"/>
      <c r="Y651" s="1040"/>
      <c r="Z651" s="1040"/>
      <c r="AA651" s="1040"/>
      <c r="AB651" s="1040"/>
      <c r="AC651" s="1041"/>
      <c r="AD651" s="98"/>
      <c r="AU651" s="346" t="str">
        <f t="shared" ref="AU651" si="306">IF(OR(I651="×",AU655="×"),"×","●")</f>
        <v>●</v>
      </c>
      <c r="AV651" s="346">
        <f t="shared" ref="AV651" si="307">IF(AU651="●",IF(I651="定","-",I651),"-")</f>
        <v>0</v>
      </c>
    </row>
    <row r="652" spans="3:48" ht="10.9" customHeight="1">
      <c r="C652" s="1043"/>
      <c r="D652" s="1046"/>
      <c r="E652" s="1049"/>
      <c r="F652" s="1052"/>
      <c r="G652" s="1043"/>
      <c r="H652" s="1055"/>
      <c r="I652" s="1024"/>
      <c r="J652" s="1025"/>
      <c r="K652" s="1058"/>
      <c r="L652" s="1018"/>
      <c r="M652" s="1019"/>
      <c r="N652" s="1019"/>
      <c r="O652" s="1019"/>
      <c r="P652" s="1019"/>
      <c r="Q652" s="1020"/>
      <c r="R652" s="1024"/>
      <c r="S652" s="1025"/>
      <c r="T652" s="1026"/>
      <c r="U652" s="1033"/>
      <c r="V652" s="1034"/>
      <c r="W652" s="1035"/>
      <c r="X652" s="1039"/>
      <c r="Y652" s="1040"/>
      <c r="Z652" s="1040"/>
      <c r="AA652" s="1040"/>
      <c r="AB652" s="1040"/>
      <c r="AC652" s="1041"/>
      <c r="AD652" s="98"/>
      <c r="AU652" s="346"/>
      <c r="AV652" s="346"/>
    </row>
    <row r="653" spans="3:48" ht="10.9" customHeight="1">
      <c r="C653" s="1043"/>
      <c r="D653" s="1046"/>
      <c r="E653" s="1049"/>
      <c r="F653" s="1052"/>
      <c r="G653" s="1043"/>
      <c r="H653" s="1055"/>
      <c r="I653" s="1024"/>
      <c r="J653" s="1025"/>
      <c r="K653" s="1058"/>
      <c r="L653" s="1018"/>
      <c r="M653" s="1019"/>
      <c r="N653" s="1019"/>
      <c r="O653" s="1019"/>
      <c r="P653" s="1019"/>
      <c r="Q653" s="1020"/>
      <c r="R653" s="1024"/>
      <c r="S653" s="1025"/>
      <c r="T653" s="1026"/>
      <c r="U653" s="1033"/>
      <c r="V653" s="1034"/>
      <c r="W653" s="1035"/>
      <c r="X653" s="1039"/>
      <c r="Y653" s="1040"/>
      <c r="Z653" s="1040"/>
      <c r="AA653" s="1040"/>
      <c r="AB653" s="1040"/>
      <c r="AC653" s="1041"/>
      <c r="AD653" s="98"/>
      <c r="AU653" s="346"/>
      <c r="AV653" s="346"/>
    </row>
    <row r="654" spans="3:48" ht="10.9" customHeight="1">
      <c r="C654" s="1044"/>
      <c r="D654" s="1047"/>
      <c r="E654" s="1050"/>
      <c r="F654" s="1053"/>
      <c r="G654" s="1044"/>
      <c r="H654" s="1056"/>
      <c r="I654" s="1027"/>
      <c r="J654" s="1028"/>
      <c r="K654" s="1059"/>
      <c r="L654" s="1018"/>
      <c r="M654" s="1019"/>
      <c r="N654" s="1019"/>
      <c r="O654" s="1019"/>
      <c r="P654" s="1019"/>
      <c r="Q654" s="1020"/>
      <c r="R654" s="1027"/>
      <c r="S654" s="1028"/>
      <c r="T654" s="1029"/>
      <c r="U654" s="1036"/>
      <c r="V654" s="1037"/>
      <c r="W654" s="1038"/>
      <c r="X654" s="1039"/>
      <c r="Y654" s="1040"/>
      <c r="Z654" s="1040"/>
      <c r="AA654" s="1040"/>
      <c r="AB654" s="1040"/>
      <c r="AC654" s="1041"/>
      <c r="AD654" s="98"/>
      <c r="AU654" s="346"/>
      <c r="AV654" s="346"/>
    </row>
    <row r="655" spans="3:48" ht="10.9" customHeight="1">
      <c r="C655" s="1042">
        <v>7</v>
      </c>
      <c r="D655" s="1045" t="s">
        <v>9</v>
      </c>
      <c r="E655" s="1048">
        <v>25</v>
      </c>
      <c r="F655" s="1051" t="s">
        <v>10</v>
      </c>
      <c r="G655" s="1042" t="s">
        <v>22</v>
      </c>
      <c r="H655" s="1054"/>
      <c r="I655" s="1021"/>
      <c r="J655" s="1022"/>
      <c r="K655" s="1057"/>
      <c r="L655" s="1018"/>
      <c r="M655" s="1019"/>
      <c r="N655" s="1019"/>
      <c r="O655" s="1019"/>
      <c r="P655" s="1019"/>
      <c r="Q655" s="1020"/>
      <c r="R655" s="1021"/>
      <c r="S655" s="1022"/>
      <c r="T655" s="1023"/>
      <c r="U655" s="1030"/>
      <c r="V655" s="1031"/>
      <c r="W655" s="1032"/>
      <c r="X655" s="1039"/>
      <c r="Y655" s="1040"/>
      <c r="Z655" s="1040"/>
      <c r="AA655" s="1040"/>
      <c r="AB655" s="1040"/>
      <c r="AC655" s="1041"/>
      <c r="AD655" s="98"/>
      <c r="AU655" s="346" t="str">
        <f t="shared" ref="AU655" si="308">IF(OR(I655="×",AU659="×"),"×","●")</f>
        <v>●</v>
      </c>
      <c r="AV655" s="346">
        <f t="shared" ref="AV655" si="309">IF(AU655="●",IF(I655="定","-",I655),"-")</f>
        <v>0</v>
      </c>
    </row>
    <row r="656" spans="3:48" ht="10.9" customHeight="1">
      <c r="C656" s="1043"/>
      <c r="D656" s="1046"/>
      <c r="E656" s="1049"/>
      <c r="F656" s="1052"/>
      <c r="G656" s="1043"/>
      <c r="H656" s="1055"/>
      <c r="I656" s="1024"/>
      <c r="J656" s="1025"/>
      <c r="K656" s="1058"/>
      <c r="L656" s="1018"/>
      <c r="M656" s="1019"/>
      <c r="N656" s="1019"/>
      <c r="O656" s="1019"/>
      <c r="P656" s="1019"/>
      <c r="Q656" s="1020"/>
      <c r="R656" s="1024"/>
      <c r="S656" s="1025"/>
      <c r="T656" s="1026"/>
      <c r="U656" s="1033"/>
      <c r="V656" s="1034"/>
      <c r="W656" s="1035"/>
      <c r="X656" s="1039"/>
      <c r="Y656" s="1040"/>
      <c r="Z656" s="1040"/>
      <c r="AA656" s="1040"/>
      <c r="AB656" s="1040"/>
      <c r="AC656" s="1041"/>
      <c r="AD656" s="98"/>
      <c r="AU656" s="346"/>
      <c r="AV656" s="346"/>
    </row>
    <row r="657" spans="3:48" ht="10.9" customHeight="1">
      <c r="C657" s="1043"/>
      <c r="D657" s="1046"/>
      <c r="E657" s="1049"/>
      <c r="F657" s="1052"/>
      <c r="G657" s="1043"/>
      <c r="H657" s="1055"/>
      <c r="I657" s="1024"/>
      <c r="J657" s="1025"/>
      <c r="K657" s="1058"/>
      <c r="L657" s="1018"/>
      <c r="M657" s="1019"/>
      <c r="N657" s="1019"/>
      <c r="O657" s="1019"/>
      <c r="P657" s="1019"/>
      <c r="Q657" s="1020"/>
      <c r="R657" s="1024"/>
      <c r="S657" s="1025"/>
      <c r="T657" s="1026"/>
      <c r="U657" s="1033"/>
      <c r="V657" s="1034"/>
      <c r="W657" s="1035"/>
      <c r="X657" s="1039"/>
      <c r="Y657" s="1040"/>
      <c r="Z657" s="1040"/>
      <c r="AA657" s="1040"/>
      <c r="AB657" s="1040"/>
      <c r="AC657" s="1041"/>
      <c r="AD657" s="98"/>
      <c r="AU657" s="346"/>
      <c r="AV657" s="346"/>
    </row>
    <row r="658" spans="3:48" ht="10.9" customHeight="1">
      <c r="C658" s="1044"/>
      <c r="D658" s="1047"/>
      <c r="E658" s="1050"/>
      <c r="F658" s="1053"/>
      <c r="G658" s="1044"/>
      <c r="H658" s="1056"/>
      <c r="I658" s="1027"/>
      <c r="J658" s="1028"/>
      <c r="K658" s="1059"/>
      <c r="L658" s="1018"/>
      <c r="M658" s="1019"/>
      <c r="N658" s="1019"/>
      <c r="O658" s="1019"/>
      <c r="P658" s="1019"/>
      <c r="Q658" s="1020"/>
      <c r="R658" s="1027"/>
      <c r="S658" s="1028"/>
      <c r="T658" s="1029"/>
      <c r="U658" s="1036"/>
      <c r="V658" s="1037"/>
      <c r="W658" s="1038"/>
      <c r="X658" s="1039"/>
      <c r="Y658" s="1040"/>
      <c r="Z658" s="1040"/>
      <c r="AA658" s="1040"/>
      <c r="AB658" s="1040"/>
      <c r="AC658" s="1041"/>
      <c r="AD658" s="98"/>
      <c r="AU658" s="346"/>
      <c r="AV658" s="346"/>
    </row>
    <row r="659" spans="3:48" ht="10.9" customHeight="1">
      <c r="C659" s="1042">
        <v>7</v>
      </c>
      <c r="D659" s="1045" t="s">
        <v>9</v>
      </c>
      <c r="E659" s="1048">
        <v>26</v>
      </c>
      <c r="F659" s="1051" t="s">
        <v>10</v>
      </c>
      <c r="G659" s="1043" t="s">
        <v>23</v>
      </c>
      <c r="H659" s="1055"/>
      <c r="I659" s="1024"/>
      <c r="J659" s="1025"/>
      <c r="K659" s="1058"/>
      <c r="L659" s="1018"/>
      <c r="M659" s="1019"/>
      <c r="N659" s="1019"/>
      <c r="O659" s="1019"/>
      <c r="P659" s="1019"/>
      <c r="Q659" s="1020"/>
      <c r="R659" s="1021"/>
      <c r="S659" s="1022"/>
      <c r="T659" s="1023"/>
      <c r="U659" s="1030"/>
      <c r="V659" s="1031"/>
      <c r="W659" s="1032"/>
      <c r="X659" s="1039"/>
      <c r="Y659" s="1040"/>
      <c r="Z659" s="1040"/>
      <c r="AA659" s="1040"/>
      <c r="AB659" s="1040"/>
      <c r="AC659" s="1041"/>
      <c r="AD659" s="98"/>
      <c r="AU659" s="346" t="str">
        <f t="shared" ref="AU659" si="310">IF(OR(I659="×",AU663="×"),"×","●")</f>
        <v>●</v>
      </c>
      <c r="AV659" s="346">
        <f t="shared" ref="AV659" si="311">IF(AU659="●",IF(I659="定","-",I659),"-")</f>
        <v>0</v>
      </c>
    </row>
    <row r="660" spans="3:48" ht="10.9" customHeight="1">
      <c r="C660" s="1043"/>
      <c r="D660" s="1046"/>
      <c r="E660" s="1049"/>
      <c r="F660" s="1052"/>
      <c r="G660" s="1043"/>
      <c r="H660" s="1055"/>
      <c r="I660" s="1024"/>
      <c r="J660" s="1025"/>
      <c r="K660" s="1058"/>
      <c r="L660" s="1018"/>
      <c r="M660" s="1019"/>
      <c r="N660" s="1019"/>
      <c r="O660" s="1019"/>
      <c r="P660" s="1019"/>
      <c r="Q660" s="1020"/>
      <c r="R660" s="1024"/>
      <c r="S660" s="1025"/>
      <c r="T660" s="1026"/>
      <c r="U660" s="1033"/>
      <c r="V660" s="1034"/>
      <c r="W660" s="1035"/>
      <c r="X660" s="1039"/>
      <c r="Y660" s="1040"/>
      <c r="Z660" s="1040"/>
      <c r="AA660" s="1040"/>
      <c r="AB660" s="1040"/>
      <c r="AC660" s="1041"/>
      <c r="AD660" s="98"/>
      <c r="AU660" s="346"/>
      <c r="AV660" s="346"/>
    </row>
    <row r="661" spans="3:48" ht="10.9" customHeight="1">
      <c r="C661" s="1043"/>
      <c r="D661" s="1046"/>
      <c r="E661" s="1049"/>
      <c r="F661" s="1052"/>
      <c r="G661" s="1043"/>
      <c r="H661" s="1055"/>
      <c r="I661" s="1024"/>
      <c r="J661" s="1025"/>
      <c r="K661" s="1058"/>
      <c r="L661" s="1018"/>
      <c r="M661" s="1019"/>
      <c r="N661" s="1019"/>
      <c r="O661" s="1019"/>
      <c r="P661" s="1019"/>
      <c r="Q661" s="1020"/>
      <c r="R661" s="1024"/>
      <c r="S661" s="1025"/>
      <c r="T661" s="1026"/>
      <c r="U661" s="1033"/>
      <c r="V661" s="1034"/>
      <c r="W661" s="1035"/>
      <c r="X661" s="1039"/>
      <c r="Y661" s="1040"/>
      <c r="Z661" s="1040"/>
      <c r="AA661" s="1040"/>
      <c r="AB661" s="1040"/>
      <c r="AC661" s="1041"/>
      <c r="AD661" s="98"/>
      <c r="AU661" s="346"/>
      <c r="AV661" s="346"/>
    </row>
    <row r="662" spans="3:48" ht="10.9" customHeight="1">
      <c r="C662" s="1044"/>
      <c r="D662" s="1047"/>
      <c r="E662" s="1050"/>
      <c r="F662" s="1053"/>
      <c r="G662" s="1044"/>
      <c r="H662" s="1056"/>
      <c r="I662" s="1027"/>
      <c r="J662" s="1028"/>
      <c r="K662" s="1059"/>
      <c r="L662" s="1018"/>
      <c r="M662" s="1019"/>
      <c r="N662" s="1019"/>
      <c r="O662" s="1019"/>
      <c r="P662" s="1019"/>
      <c r="Q662" s="1020"/>
      <c r="R662" s="1027"/>
      <c r="S662" s="1028"/>
      <c r="T662" s="1029"/>
      <c r="U662" s="1036"/>
      <c r="V662" s="1037"/>
      <c r="W662" s="1038"/>
      <c r="X662" s="1039"/>
      <c r="Y662" s="1040"/>
      <c r="Z662" s="1040"/>
      <c r="AA662" s="1040"/>
      <c r="AB662" s="1040"/>
      <c r="AC662" s="1041"/>
      <c r="AD662" s="98"/>
      <c r="AU662" s="346"/>
      <c r="AV662" s="346"/>
    </row>
    <row r="663" spans="3:48" ht="10.9" customHeight="1">
      <c r="C663" s="1042">
        <v>7</v>
      </c>
      <c r="D663" s="1045" t="s">
        <v>9</v>
      </c>
      <c r="E663" s="1048">
        <v>27</v>
      </c>
      <c r="F663" s="1051" t="s">
        <v>10</v>
      </c>
      <c r="G663" s="1042" t="s">
        <v>24</v>
      </c>
      <c r="H663" s="1054"/>
      <c r="I663" s="1021"/>
      <c r="J663" s="1022"/>
      <c r="K663" s="1057"/>
      <c r="L663" s="1018"/>
      <c r="M663" s="1019"/>
      <c r="N663" s="1019"/>
      <c r="O663" s="1019"/>
      <c r="P663" s="1019"/>
      <c r="Q663" s="1020"/>
      <c r="R663" s="1021"/>
      <c r="S663" s="1022"/>
      <c r="T663" s="1023"/>
      <c r="U663" s="1030"/>
      <c r="V663" s="1031"/>
      <c r="W663" s="1032"/>
      <c r="X663" s="1039"/>
      <c r="Y663" s="1040"/>
      <c r="Z663" s="1040"/>
      <c r="AA663" s="1040"/>
      <c r="AB663" s="1040"/>
      <c r="AC663" s="1041"/>
      <c r="AD663" s="98"/>
      <c r="AU663" s="346" t="str">
        <f t="shared" ref="AU663" si="312">IF(OR(I663="×",AU667="×"),"×","●")</f>
        <v>●</v>
      </c>
      <c r="AV663" s="346">
        <f t="shared" ref="AV663" si="313">IF(AU663="●",IF(I663="定","-",I663),"-")</f>
        <v>0</v>
      </c>
    </row>
    <row r="664" spans="3:48" ht="10.9" customHeight="1">
      <c r="C664" s="1043"/>
      <c r="D664" s="1046"/>
      <c r="E664" s="1049"/>
      <c r="F664" s="1052"/>
      <c r="G664" s="1043"/>
      <c r="H664" s="1055"/>
      <c r="I664" s="1024"/>
      <c r="J664" s="1025"/>
      <c r="K664" s="1058"/>
      <c r="L664" s="1018"/>
      <c r="M664" s="1019"/>
      <c r="N664" s="1019"/>
      <c r="O664" s="1019"/>
      <c r="P664" s="1019"/>
      <c r="Q664" s="1020"/>
      <c r="R664" s="1024"/>
      <c r="S664" s="1025"/>
      <c r="T664" s="1026"/>
      <c r="U664" s="1033"/>
      <c r="V664" s="1034"/>
      <c r="W664" s="1035"/>
      <c r="X664" s="1039"/>
      <c r="Y664" s="1040"/>
      <c r="Z664" s="1040"/>
      <c r="AA664" s="1040"/>
      <c r="AB664" s="1040"/>
      <c r="AC664" s="1041"/>
      <c r="AD664" s="98"/>
      <c r="AU664" s="346"/>
      <c r="AV664" s="346"/>
    </row>
    <row r="665" spans="3:48" ht="10.9" customHeight="1">
      <c r="C665" s="1043"/>
      <c r="D665" s="1046"/>
      <c r="E665" s="1049"/>
      <c r="F665" s="1052"/>
      <c r="G665" s="1043"/>
      <c r="H665" s="1055"/>
      <c r="I665" s="1024"/>
      <c r="J665" s="1025"/>
      <c r="K665" s="1058"/>
      <c r="L665" s="1018"/>
      <c r="M665" s="1019"/>
      <c r="N665" s="1019"/>
      <c r="O665" s="1019"/>
      <c r="P665" s="1019"/>
      <c r="Q665" s="1020"/>
      <c r="R665" s="1024"/>
      <c r="S665" s="1025"/>
      <c r="T665" s="1026"/>
      <c r="U665" s="1033"/>
      <c r="V665" s="1034"/>
      <c r="W665" s="1035"/>
      <c r="X665" s="1039"/>
      <c r="Y665" s="1040"/>
      <c r="Z665" s="1040"/>
      <c r="AA665" s="1040"/>
      <c r="AB665" s="1040"/>
      <c r="AC665" s="1041"/>
      <c r="AD665" s="98"/>
      <c r="AU665" s="346"/>
      <c r="AV665" s="346"/>
    </row>
    <row r="666" spans="3:48" ht="10.9" customHeight="1">
      <c r="C666" s="1044"/>
      <c r="D666" s="1047"/>
      <c r="E666" s="1050"/>
      <c r="F666" s="1053"/>
      <c r="G666" s="1044"/>
      <c r="H666" s="1056"/>
      <c r="I666" s="1027"/>
      <c r="J666" s="1028"/>
      <c r="K666" s="1059"/>
      <c r="L666" s="1018"/>
      <c r="M666" s="1019"/>
      <c r="N666" s="1019"/>
      <c r="O666" s="1019"/>
      <c r="P666" s="1019"/>
      <c r="Q666" s="1020"/>
      <c r="R666" s="1027"/>
      <c r="S666" s="1028"/>
      <c r="T666" s="1029"/>
      <c r="U666" s="1036"/>
      <c r="V666" s="1037"/>
      <c r="W666" s="1038"/>
      <c r="X666" s="1039"/>
      <c r="Y666" s="1040"/>
      <c r="Z666" s="1040"/>
      <c r="AA666" s="1040"/>
      <c r="AB666" s="1040"/>
      <c r="AC666" s="1041"/>
      <c r="AD666" s="98"/>
      <c r="AU666" s="346"/>
      <c r="AV666" s="346"/>
    </row>
    <row r="667" spans="3:48" ht="10.9" customHeight="1">
      <c r="C667" s="1042">
        <v>7</v>
      </c>
      <c r="D667" s="1045" t="s">
        <v>9</v>
      </c>
      <c r="E667" s="1048">
        <v>28</v>
      </c>
      <c r="F667" s="1051" t="s">
        <v>10</v>
      </c>
      <c r="G667" s="1042" t="s">
        <v>25</v>
      </c>
      <c r="H667" s="1054"/>
      <c r="I667" s="1021"/>
      <c r="J667" s="1022"/>
      <c r="K667" s="1057"/>
      <c r="L667" s="1018"/>
      <c r="M667" s="1019"/>
      <c r="N667" s="1019"/>
      <c r="O667" s="1019"/>
      <c r="P667" s="1019"/>
      <c r="Q667" s="1020"/>
      <c r="R667" s="1021"/>
      <c r="S667" s="1022"/>
      <c r="T667" s="1023"/>
      <c r="U667" s="1030"/>
      <c r="V667" s="1031"/>
      <c r="W667" s="1032"/>
      <c r="X667" s="1039"/>
      <c r="Y667" s="1040"/>
      <c r="Z667" s="1040"/>
      <c r="AA667" s="1040"/>
      <c r="AB667" s="1040"/>
      <c r="AC667" s="1041"/>
      <c r="AD667" s="98"/>
      <c r="AU667" s="346" t="str">
        <f t="shared" ref="AU667" si="314">IF(OR(I667="×",AU671="×"),"×","●")</f>
        <v>●</v>
      </c>
      <c r="AV667" s="346">
        <f t="shared" ref="AV667" si="315">IF(AU667="●",IF(I667="定","-",I667),"-")</f>
        <v>0</v>
      </c>
    </row>
    <row r="668" spans="3:48" ht="10.9" customHeight="1">
      <c r="C668" s="1043"/>
      <c r="D668" s="1046"/>
      <c r="E668" s="1049"/>
      <c r="F668" s="1052"/>
      <c r="G668" s="1043"/>
      <c r="H668" s="1055"/>
      <c r="I668" s="1024"/>
      <c r="J668" s="1025"/>
      <c r="K668" s="1058"/>
      <c r="L668" s="1018"/>
      <c r="M668" s="1019"/>
      <c r="N668" s="1019"/>
      <c r="O668" s="1019"/>
      <c r="P668" s="1019"/>
      <c r="Q668" s="1020"/>
      <c r="R668" s="1024"/>
      <c r="S668" s="1025"/>
      <c r="T668" s="1026"/>
      <c r="U668" s="1033"/>
      <c r="V668" s="1034"/>
      <c r="W668" s="1035"/>
      <c r="X668" s="1039"/>
      <c r="Y668" s="1040"/>
      <c r="Z668" s="1040"/>
      <c r="AA668" s="1040"/>
      <c r="AB668" s="1040"/>
      <c r="AC668" s="1041"/>
      <c r="AD668" s="98"/>
      <c r="AU668" s="346"/>
      <c r="AV668" s="346"/>
    </row>
    <row r="669" spans="3:48" ht="10.9" customHeight="1">
      <c r="C669" s="1043"/>
      <c r="D669" s="1046"/>
      <c r="E669" s="1049"/>
      <c r="F669" s="1052"/>
      <c r="G669" s="1043"/>
      <c r="H669" s="1055"/>
      <c r="I669" s="1024"/>
      <c r="J669" s="1025"/>
      <c r="K669" s="1058"/>
      <c r="L669" s="1018"/>
      <c r="M669" s="1019"/>
      <c r="N669" s="1019"/>
      <c r="O669" s="1019"/>
      <c r="P669" s="1019"/>
      <c r="Q669" s="1020"/>
      <c r="R669" s="1024"/>
      <c r="S669" s="1025"/>
      <c r="T669" s="1026"/>
      <c r="U669" s="1033"/>
      <c r="V669" s="1034"/>
      <c r="W669" s="1035"/>
      <c r="X669" s="1039"/>
      <c r="Y669" s="1040"/>
      <c r="Z669" s="1040"/>
      <c r="AA669" s="1040"/>
      <c r="AB669" s="1040"/>
      <c r="AC669" s="1041"/>
      <c r="AD669" s="98"/>
      <c r="AU669" s="346"/>
      <c r="AV669" s="346"/>
    </row>
    <row r="670" spans="3:48" ht="10.9" customHeight="1">
      <c r="C670" s="1044"/>
      <c r="D670" s="1047"/>
      <c r="E670" s="1050"/>
      <c r="F670" s="1053"/>
      <c r="G670" s="1044"/>
      <c r="H670" s="1056"/>
      <c r="I670" s="1027"/>
      <c r="J670" s="1028"/>
      <c r="K670" s="1059"/>
      <c r="L670" s="1018"/>
      <c r="M670" s="1019"/>
      <c r="N670" s="1019"/>
      <c r="O670" s="1019"/>
      <c r="P670" s="1019"/>
      <c r="Q670" s="1020"/>
      <c r="R670" s="1027"/>
      <c r="S670" s="1028"/>
      <c r="T670" s="1029"/>
      <c r="U670" s="1036"/>
      <c r="V670" s="1037"/>
      <c r="W670" s="1038"/>
      <c r="X670" s="1039"/>
      <c r="Y670" s="1040"/>
      <c r="Z670" s="1040"/>
      <c r="AA670" s="1040"/>
      <c r="AB670" s="1040"/>
      <c r="AC670" s="1041"/>
      <c r="AD670" s="98"/>
      <c r="AU670" s="346"/>
      <c r="AV670" s="346"/>
    </row>
    <row r="671" spans="3:48" ht="10.9" customHeight="1">
      <c r="C671" s="1042">
        <v>7</v>
      </c>
      <c r="D671" s="1045" t="s">
        <v>9</v>
      </c>
      <c r="E671" s="1048">
        <v>29</v>
      </c>
      <c r="F671" s="1051" t="s">
        <v>10</v>
      </c>
      <c r="G671" s="1042" t="s">
        <v>19</v>
      </c>
      <c r="H671" s="1054"/>
      <c r="I671" s="1021"/>
      <c r="J671" s="1022"/>
      <c r="K671" s="1057"/>
      <c r="L671" s="1018"/>
      <c r="M671" s="1019"/>
      <c r="N671" s="1019"/>
      <c r="O671" s="1019"/>
      <c r="P671" s="1019"/>
      <c r="Q671" s="1020"/>
      <c r="R671" s="1021"/>
      <c r="S671" s="1022"/>
      <c r="T671" s="1023"/>
      <c r="U671" s="1030"/>
      <c r="V671" s="1031"/>
      <c r="W671" s="1032"/>
      <c r="X671" s="1039"/>
      <c r="Y671" s="1040"/>
      <c r="Z671" s="1040"/>
      <c r="AA671" s="1040"/>
      <c r="AB671" s="1040"/>
      <c r="AC671" s="1041"/>
      <c r="AD671" s="98"/>
      <c r="AU671" s="346" t="str">
        <f t="shared" ref="AU671" si="316">IF(OR(I671="×",AU675="×"),"×","●")</f>
        <v>●</v>
      </c>
      <c r="AV671" s="346">
        <f t="shared" ref="AV671" si="317">IF(AU671="●",IF(I671="定","-",I671),"-")</f>
        <v>0</v>
      </c>
    </row>
    <row r="672" spans="3:48" ht="10.9" customHeight="1">
      <c r="C672" s="1043"/>
      <c r="D672" s="1046"/>
      <c r="E672" s="1049"/>
      <c r="F672" s="1052"/>
      <c r="G672" s="1043"/>
      <c r="H672" s="1055"/>
      <c r="I672" s="1024"/>
      <c r="J672" s="1025"/>
      <c r="K672" s="1058"/>
      <c r="L672" s="1018"/>
      <c r="M672" s="1019"/>
      <c r="N672" s="1019"/>
      <c r="O672" s="1019"/>
      <c r="P672" s="1019"/>
      <c r="Q672" s="1020"/>
      <c r="R672" s="1024"/>
      <c r="S672" s="1025"/>
      <c r="T672" s="1026"/>
      <c r="U672" s="1033"/>
      <c r="V672" s="1034"/>
      <c r="W672" s="1035"/>
      <c r="X672" s="1039"/>
      <c r="Y672" s="1040"/>
      <c r="Z672" s="1040"/>
      <c r="AA672" s="1040"/>
      <c r="AB672" s="1040"/>
      <c r="AC672" s="1041"/>
      <c r="AD672" s="98"/>
      <c r="AU672" s="346"/>
      <c r="AV672" s="346"/>
    </row>
    <row r="673" spans="3:48" ht="10.9" customHeight="1">
      <c r="C673" s="1043"/>
      <c r="D673" s="1046"/>
      <c r="E673" s="1049"/>
      <c r="F673" s="1052"/>
      <c r="G673" s="1043"/>
      <c r="H673" s="1055"/>
      <c r="I673" s="1024"/>
      <c r="J673" s="1025"/>
      <c r="K673" s="1058"/>
      <c r="L673" s="1018"/>
      <c r="M673" s="1019"/>
      <c r="N673" s="1019"/>
      <c r="O673" s="1019"/>
      <c r="P673" s="1019"/>
      <c r="Q673" s="1020"/>
      <c r="R673" s="1024"/>
      <c r="S673" s="1025"/>
      <c r="T673" s="1026"/>
      <c r="U673" s="1033"/>
      <c r="V673" s="1034"/>
      <c r="W673" s="1035"/>
      <c r="X673" s="1039"/>
      <c r="Y673" s="1040"/>
      <c r="Z673" s="1040"/>
      <c r="AA673" s="1040"/>
      <c r="AB673" s="1040"/>
      <c r="AC673" s="1041"/>
      <c r="AD673" s="98"/>
      <c r="AU673" s="346"/>
      <c r="AV673" s="346"/>
    </row>
    <row r="674" spans="3:48" ht="10.9" customHeight="1">
      <c r="C674" s="1044"/>
      <c r="D674" s="1047"/>
      <c r="E674" s="1050"/>
      <c r="F674" s="1053"/>
      <c r="G674" s="1044"/>
      <c r="H674" s="1056"/>
      <c r="I674" s="1027"/>
      <c r="J674" s="1028"/>
      <c r="K674" s="1059"/>
      <c r="L674" s="1018"/>
      <c r="M674" s="1019"/>
      <c r="N674" s="1019"/>
      <c r="O674" s="1019"/>
      <c r="P674" s="1019"/>
      <c r="Q674" s="1020"/>
      <c r="R674" s="1027"/>
      <c r="S674" s="1028"/>
      <c r="T674" s="1029"/>
      <c r="U674" s="1036"/>
      <c r="V674" s="1037"/>
      <c r="W674" s="1038"/>
      <c r="X674" s="1039"/>
      <c r="Y674" s="1040"/>
      <c r="Z674" s="1040"/>
      <c r="AA674" s="1040"/>
      <c r="AB674" s="1040"/>
      <c r="AC674" s="1041"/>
      <c r="AD674" s="98"/>
      <c r="AU674" s="346"/>
      <c r="AV674" s="346"/>
    </row>
    <row r="675" spans="3:48" ht="10.9" customHeight="1">
      <c r="C675" s="1042">
        <v>7</v>
      </c>
      <c r="D675" s="1045" t="s">
        <v>9</v>
      </c>
      <c r="E675" s="1048">
        <v>30</v>
      </c>
      <c r="F675" s="1051" t="s">
        <v>10</v>
      </c>
      <c r="G675" s="1042" t="s">
        <v>20</v>
      </c>
      <c r="H675" s="1054"/>
      <c r="I675" s="1021"/>
      <c r="J675" s="1022"/>
      <c r="K675" s="1057"/>
      <c r="L675" s="1018"/>
      <c r="M675" s="1019"/>
      <c r="N675" s="1019"/>
      <c r="O675" s="1019"/>
      <c r="P675" s="1019"/>
      <c r="Q675" s="1020"/>
      <c r="R675" s="1021"/>
      <c r="S675" s="1022"/>
      <c r="T675" s="1023"/>
      <c r="U675" s="1030"/>
      <c r="V675" s="1031"/>
      <c r="W675" s="1032"/>
      <c r="X675" s="1039"/>
      <c r="Y675" s="1040"/>
      <c r="Z675" s="1040"/>
      <c r="AA675" s="1040"/>
      <c r="AB675" s="1040"/>
      <c r="AC675" s="1041"/>
      <c r="AD675" s="98"/>
      <c r="AU675" s="346" t="str">
        <f t="shared" ref="AU675" si="318">IF(OR(I675="×",AU679="×"),"×","●")</f>
        <v>●</v>
      </c>
      <c r="AV675" s="346">
        <f t="shared" ref="AV675" si="319">IF(AU675="●",IF(I675="定","-",I675),"-")</f>
        <v>0</v>
      </c>
    </row>
    <row r="676" spans="3:48" ht="10.9" customHeight="1">
      <c r="C676" s="1043"/>
      <c r="D676" s="1046"/>
      <c r="E676" s="1049"/>
      <c r="F676" s="1052"/>
      <c r="G676" s="1043"/>
      <c r="H676" s="1055"/>
      <c r="I676" s="1024"/>
      <c r="J676" s="1025"/>
      <c r="K676" s="1058"/>
      <c r="L676" s="1018"/>
      <c r="M676" s="1019"/>
      <c r="N676" s="1019"/>
      <c r="O676" s="1019"/>
      <c r="P676" s="1019"/>
      <c r="Q676" s="1020"/>
      <c r="R676" s="1024"/>
      <c r="S676" s="1025"/>
      <c r="T676" s="1026"/>
      <c r="U676" s="1033"/>
      <c r="V676" s="1034"/>
      <c r="W676" s="1035"/>
      <c r="X676" s="1039"/>
      <c r="Y676" s="1040"/>
      <c r="Z676" s="1040"/>
      <c r="AA676" s="1040"/>
      <c r="AB676" s="1040"/>
      <c r="AC676" s="1041"/>
      <c r="AD676" s="98"/>
      <c r="AU676" s="346"/>
      <c r="AV676" s="346"/>
    </row>
    <row r="677" spans="3:48" ht="10.9" customHeight="1">
      <c r="C677" s="1043"/>
      <c r="D677" s="1046"/>
      <c r="E677" s="1049"/>
      <c r="F677" s="1052"/>
      <c r="G677" s="1043"/>
      <c r="H677" s="1055"/>
      <c r="I677" s="1024"/>
      <c r="J677" s="1025"/>
      <c r="K677" s="1058"/>
      <c r="L677" s="1018"/>
      <c r="M677" s="1019"/>
      <c r="N677" s="1019"/>
      <c r="O677" s="1019"/>
      <c r="P677" s="1019"/>
      <c r="Q677" s="1020"/>
      <c r="R677" s="1024"/>
      <c r="S677" s="1025"/>
      <c r="T677" s="1026"/>
      <c r="U677" s="1033"/>
      <c r="V677" s="1034"/>
      <c r="W677" s="1035"/>
      <c r="X677" s="1039"/>
      <c r="Y677" s="1040"/>
      <c r="Z677" s="1040"/>
      <c r="AA677" s="1040"/>
      <c r="AB677" s="1040"/>
      <c r="AC677" s="1041"/>
      <c r="AD677" s="98"/>
      <c r="AU677" s="346"/>
      <c r="AV677" s="346"/>
    </row>
    <row r="678" spans="3:48" ht="10.9" customHeight="1">
      <c r="C678" s="1044"/>
      <c r="D678" s="1047"/>
      <c r="E678" s="1050"/>
      <c r="F678" s="1053"/>
      <c r="G678" s="1044"/>
      <c r="H678" s="1056"/>
      <c r="I678" s="1027"/>
      <c r="J678" s="1028"/>
      <c r="K678" s="1059"/>
      <c r="L678" s="1018"/>
      <c r="M678" s="1019"/>
      <c r="N678" s="1019"/>
      <c r="O678" s="1019"/>
      <c r="P678" s="1019"/>
      <c r="Q678" s="1020"/>
      <c r="R678" s="1027"/>
      <c r="S678" s="1028"/>
      <c r="T678" s="1029"/>
      <c r="U678" s="1036"/>
      <c r="V678" s="1037"/>
      <c r="W678" s="1038"/>
      <c r="X678" s="1039"/>
      <c r="Y678" s="1040"/>
      <c r="Z678" s="1040"/>
      <c r="AA678" s="1040"/>
      <c r="AB678" s="1040"/>
      <c r="AC678" s="1041"/>
      <c r="AD678" s="98"/>
      <c r="AU678" s="346"/>
      <c r="AV678" s="346"/>
    </row>
    <row r="679" spans="3:48" ht="10.9" customHeight="1">
      <c r="C679" s="1042">
        <v>7</v>
      </c>
      <c r="D679" s="1045" t="s">
        <v>9</v>
      </c>
      <c r="E679" s="1048">
        <v>31</v>
      </c>
      <c r="F679" s="1051" t="s">
        <v>10</v>
      </c>
      <c r="G679" s="1042" t="s">
        <v>21</v>
      </c>
      <c r="H679" s="1054"/>
      <c r="I679" s="1021"/>
      <c r="J679" s="1022"/>
      <c r="K679" s="1057"/>
      <c r="L679" s="1018"/>
      <c r="M679" s="1019"/>
      <c r="N679" s="1019"/>
      <c r="O679" s="1019"/>
      <c r="P679" s="1019"/>
      <c r="Q679" s="1020"/>
      <c r="R679" s="1021"/>
      <c r="S679" s="1022"/>
      <c r="T679" s="1023"/>
      <c r="U679" s="1030"/>
      <c r="V679" s="1031"/>
      <c r="W679" s="1032"/>
      <c r="X679" s="1039"/>
      <c r="Y679" s="1040"/>
      <c r="Z679" s="1040"/>
      <c r="AA679" s="1040"/>
      <c r="AB679" s="1040"/>
      <c r="AC679" s="1041"/>
      <c r="AD679" s="98"/>
      <c r="AU679" s="346" t="str">
        <f>IF(I679="×","×","●")</f>
        <v>●</v>
      </c>
      <c r="AV679" s="346">
        <f t="shared" ref="AV679" si="320">IF(AU679="●",IF(I679="定","-",I679),"-")</f>
        <v>0</v>
      </c>
    </row>
    <row r="680" spans="3:48" ht="10.9" customHeight="1">
      <c r="C680" s="1043"/>
      <c r="D680" s="1046"/>
      <c r="E680" s="1049"/>
      <c r="F680" s="1052"/>
      <c r="G680" s="1043"/>
      <c r="H680" s="1055"/>
      <c r="I680" s="1024"/>
      <c r="J680" s="1025"/>
      <c r="K680" s="1058"/>
      <c r="L680" s="1018"/>
      <c r="M680" s="1019"/>
      <c r="N680" s="1019"/>
      <c r="O680" s="1019"/>
      <c r="P680" s="1019"/>
      <c r="Q680" s="1020"/>
      <c r="R680" s="1024"/>
      <c r="S680" s="1025"/>
      <c r="T680" s="1026"/>
      <c r="U680" s="1033"/>
      <c r="V680" s="1034"/>
      <c r="W680" s="1035"/>
      <c r="X680" s="1039"/>
      <c r="Y680" s="1040"/>
      <c r="Z680" s="1040"/>
      <c r="AA680" s="1040"/>
      <c r="AB680" s="1040"/>
      <c r="AC680" s="1041"/>
      <c r="AD680" s="98"/>
      <c r="AU680" s="346"/>
      <c r="AV680" s="346"/>
    </row>
    <row r="681" spans="3:48" ht="10.9" customHeight="1">
      <c r="C681" s="1043"/>
      <c r="D681" s="1046"/>
      <c r="E681" s="1049"/>
      <c r="F681" s="1052"/>
      <c r="G681" s="1043"/>
      <c r="H681" s="1055"/>
      <c r="I681" s="1024"/>
      <c r="J681" s="1025"/>
      <c r="K681" s="1058"/>
      <c r="L681" s="1018"/>
      <c r="M681" s="1019"/>
      <c r="N681" s="1019"/>
      <c r="O681" s="1019"/>
      <c r="P681" s="1019"/>
      <c r="Q681" s="1020"/>
      <c r="R681" s="1024"/>
      <c r="S681" s="1025"/>
      <c r="T681" s="1026"/>
      <c r="U681" s="1033"/>
      <c r="V681" s="1034"/>
      <c r="W681" s="1035"/>
      <c r="X681" s="1039"/>
      <c r="Y681" s="1040"/>
      <c r="Z681" s="1040"/>
      <c r="AA681" s="1040"/>
      <c r="AB681" s="1040"/>
      <c r="AC681" s="1041"/>
      <c r="AD681" s="98"/>
      <c r="AU681" s="346"/>
      <c r="AV681" s="346"/>
    </row>
    <row r="682" spans="3:48" ht="10.9" customHeight="1" thickBot="1">
      <c r="C682" s="1085"/>
      <c r="D682" s="1086"/>
      <c r="E682" s="1087"/>
      <c r="F682" s="1088"/>
      <c r="G682" s="1085"/>
      <c r="H682" s="1089"/>
      <c r="I682" s="1076"/>
      <c r="J682" s="1077"/>
      <c r="K682" s="1090"/>
      <c r="L682" s="1073"/>
      <c r="M682" s="1074"/>
      <c r="N682" s="1074"/>
      <c r="O682" s="1074"/>
      <c r="P682" s="1074"/>
      <c r="Q682" s="1075"/>
      <c r="R682" s="1076"/>
      <c r="S682" s="1077"/>
      <c r="T682" s="1078"/>
      <c r="U682" s="1079"/>
      <c r="V682" s="1080"/>
      <c r="W682" s="1081"/>
      <c r="X682" s="1082"/>
      <c r="Y682" s="1083"/>
      <c r="Z682" s="1083"/>
      <c r="AA682" s="1083"/>
      <c r="AB682" s="1083"/>
      <c r="AC682" s="1084"/>
      <c r="AD682" s="98"/>
      <c r="AU682" s="347"/>
      <c r="AV682" s="347"/>
    </row>
    <row r="683" spans="3:48" ht="10.9" customHeight="1" thickTop="1">
      <c r="C683" s="396">
        <v>8</v>
      </c>
      <c r="D683" s="398" t="s">
        <v>9</v>
      </c>
      <c r="E683" s="400">
        <v>1</v>
      </c>
      <c r="F683" s="402" t="s">
        <v>10</v>
      </c>
      <c r="G683" s="396" t="s">
        <v>22</v>
      </c>
      <c r="H683" s="404"/>
      <c r="I683" s="406"/>
      <c r="J683" s="407"/>
      <c r="K683" s="408"/>
      <c r="L683" s="412">
        <f t="shared" ref="L683" si="321">IF(AND(I683="△",AU683="●"),2+ROUNDDOWN(($K$246-100)/100,0)*2,0)</f>
        <v>0</v>
      </c>
      <c r="M683" s="413"/>
      <c r="N683" s="413"/>
      <c r="O683" s="413"/>
      <c r="P683" s="413"/>
      <c r="Q683" s="414"/>
      <c r="R683" s="406"/>
      <c r="S683" s="407"/>
      <c r="T683" s="418"/>
      <c r="U683" s="420">
        <f t="shared" ref="U683" si="322">IF(R683="①",$AL$198,IF(R683="②",$AL$229,0))</f>
        <v>0</v>
      </c>
      <c r="V683" s="421"/>
      <c r="W683" s="422"/>
      <c r="X683" s="426">
        <f t="shared" ref="X683" si="323">IF(I683="○",L683,ROUNDUP(L683*U683,1))</f>
        <v>0</v>
      </c>
      <c r="Y683" s="427"/>
      <c r="Z683" s="427"/>
      <c r="AA683" s="427"/>
      <c r="AB683" s="427"/>
      <c r="AC683" s="428"/>
      <c r="AD683" s="98"/>
      <c r="AU683" s="429" t="str">
        <f>IF(I683="×","×","●")</f>
        <v>●</v>
      </c>
      <c r="AV683" s="429">
        <f t="shared" ref="AV683" si="324">IF(AU683="●",IF(I683="定","-",I683),"-")</f>
        <v>0</v>
      </c>
    </row>
    <row r="684" spans="3:48" ht="10.9" customHeight="1">
      <c r="C684" s="352"/>
      <c r="D684" s="355"/>
      <c r="E684" s="358"/>
      <c r="F684" s="361"/>
      <c r="G684" s="352"/>
      <c r="H684" s="364"/>
      <c r="I684" s="369"/>
      <c r="J684" s="370"/>
      <c r="K684" s="371"/>
      <c r="L684" s="375"/>
      <c r="M684" s="376"/>
      <c r="N684" s="376"/>
      <c r="O684" s="376"/>
      <c r="P684" s="376"/>
      <c r="Q684" s="377"/>
      <c r="R684" s="369"/>
      <c r="S684" s="370"/>
      <c r="T684" s="379"/>
      <c r="U684" s="384"/>
      <c r="V684" s="385"/>
      <c r="W684" s="386"/>
      <c r="X684" s="348"/>
      <c r="Y684" s="349"/>
      <c r="Z684" s="349"/>
      <c r="AA684" s="349"/>
      <c r="AB684" s="349"/>
      <c r="AC684" s="350"/>
      <c r="AD684" s="98"/>
      <c r="AU684" s="346"/>
      <c r="AV684" s="346"/>
    </row>
    <row r="685" spans="3:48" ht="10.9" customHeight="1">
      <c r="C685" s="352"/>
      <c r="D685" s="355"/>
      <c r="E685" s="358"/>
      <c r="F685" s="361"/>
      <c r="G685" s="352"/>
      <c r="H685" s="364"/>
      <c r="I685" s="369"/>
      <c r="J685" s="370"/>
      <c r="K685" s="371"/>
      <c r="L685" s="375"/>
      <c r="M685" s="376"/>
      <c r="N685" s="376"/>
      <c r="O685" s="376"/>
      <c r="P685" s="376"/>
      <c r="Q685" s="377"/>
      <c r="R685" s="369"/>
      <c r="S685" s="370"/>
      <c r="T685" s="379"/>
      <c r="U685" s="384"/>
      <c r="V685" s="385"/>
      <c r="W685" s="386"/>
      <c r="X685" s="348"/>
      <c r="Y685" s="349"/>
      <c r="Z685" s="349"/>
      <c r="AA685" s="349"/>
      <c r="AB685" s="349"/>
      <c r="AC685" s="350"/>
      <c r="AD685" s="98"/>
      <c r="AU685" s="346"/>
      <c r="AV685" s="346"/>
    </row>
    <row r="686" spans="3:48" ht="10.9" customHeight="1" thickBot="1">
      <c r="C686" s="397"/>
      <c r="D686" s="399"/>
      <c r="E686" s="401"/>
      <c r="F686" s="403"/>
      <c r="G686" s="397"/>
      <c r="H686" s="405"/>
      <c r="I686" s="409"/>
      <c r="J686" s="410"/>
      <c r="K686" s="411"/>
      <c r="L686" s="415"/>
      <c r="M686" s="416"/>
      <c r="N686" s="416"/>
      <c r="O686" s="416"/>
      <c r="P686" s="416"/>
      <c r="Q686" s="417"/>
      <c r="R686" s="409"/>
      <c r="S686" s="410"/>
      <c r="T686" s="419"/>
      <c r="U686" s="423"/>
      <c r="V686" s="424"/>
      <c r="W686" s="425"/>
      <c r="X686" s="393"/>
      <c r="Y686" s="394"/>
      <c r="Z686" s="394"/>
      <c r="AA686" s="394"/>
      <c r="AB686" s="394"/>
      <c r="AC686" s="395"/>
      <c r="AD686" s="98"/>
      <c r="AU686" s="347"/>
      <c r="AV686" s="347"/>
    </row>
    <row r="687" spans="3:48" ht="10.9" customHeight="1" thickTop="1">
      <c r="C687" s="352">
        <v>8</v>
      </c>
      <c r="D687" s="355" t="s">
        <v>9</v>
      </c>
      <c r="E687" s="358">
        <v>2</v>
      </c>
      <c r="F687" s="361" t="s">
        <v>10</v>
      </c>
      <c r="G687" s="352" t="s">
        <v>23</v>
      </c>
      <c r="H687" s="364"/>
      <c r="I687" s="369"/>
      <c r="J687" s="370"/>
      <c r="K687" s="371"/>
      <c r="L687" s="430">
        <f t="shared" ref="L687" si="325">IF(AND(I687="△",AU687="●"),2+ROUNDDOWN(($K$246-100)/100,0)*2,0)</f>
        <v>0</v>
      </c>
      <c r="M687" s="431"/>
      <c r="N687" s="431"/>
      <c r="O687" s="431"/>
      <c r="P687" s="431"/>
      <c r="Q687" s="432"/>
      <c r="R687" s="369"/>
      <c r="S687" s="370"/>
      <c r="T687" s="379"/>
      <c r="U687" s="384">
        <f t="shared" ref="U687" si="326">IF(R687="①",$AL$198,IF(R687="②",$AL$229,0))</f>
        <v>0</v>
      </c>
      <c r="V687" s="385"/>
      <c r="W687" s="386"/>
      <c r="X687" s="390">
        <f t="shared" ref="X687" si="327">IF(I687="○",L687,ROUNDUP(L687*U687,1))</f>
        <v>0</v>
      </c>
      <c r="Y687" s="391"/>
      <c r="Z687" s="391"/>
      <c r="AA687" s="391"/>
      <c r="AB687" s="391"/>
      <c r="AC687" s="392"/>
      <c r="AD687" s="98"/>
      <c r="AU687" s="346" t="str">
        <f t="shared" ref="AU687" si="328">IF(OR(I687="×",AU691="×"),"×","●")</f>
        <v>●</v>
      </c>
      <c r="AV687" s="346">
        <f t="shared" ref="AV687" si="329">IF(AU687="●",IF(I687="定","-",I687),"-")</f>
        <v>0</v>
      </c>
    </row>
    <row r="688" spans="3:48" ht="10.9" customHeight="1">
      <c r="C688" s="352"/>
      <c r="D688" s="355"/>
      <c r="E688" s="358"/>
      <c r="F688" s="361"/>
      <c r="G688" s="352"/>
      <c r="H688" s="364"/>
      <c r="I688" s="369"/>
      <c r="J688" s="370"/>
      <c r="K688" s="371"/>
      <c r="L688" s="375"/>
      <c r="M688" s="376"/>
      <c r="N688" s="376"/>
      <c r="O688" s="376"/>
      <c r="P688" s="376"/>
      <c r="Q688" s="377"/>
      <c r="R688" s="369"/>
      <c r="S688" s="370"/>
      <c r="T688" s="379"/>
      <c r="U688" s="384"/>
      <c r="V688" s="385"/>
      <c r="W688" s="386"/>
      <c r="X688" s="348"/>
      <c r="Y688" s="349"/>
      <c r="Z688" s="349"/>
      <c r="AA688" s="349"/>
      <c r="AB688" s="349"/>
      <c r="AC688" s="350"/>
      <c r="AD688" s="98"/>
      <c r="AU688" s="346"/>
      <c r="AV688" s="346"/>
    </row>
    <row r="689" spans="3:48" ht="10.9" customHeight="1">
      <c r="C689" s="352"/>
      <c r="D689" s="355"/>
      <c r="E689" s="358"/>
      <c r="F689" s="361"/>
      <c r="G689" s="352"/>
      <c r="H689" s="364"/>
      <c r="I689" s="369"/>
      <c r="J689" s="370"/>
      <c r="K689" s="371"/>
      <c r="L689" s="375"/>
      <c r="M689" s="376"/>
      <c r="N689" s="376"/>
      <c r="O689" s="376"/>
      <c r="P689" s="376"/>
      <c r="Q689" s="377"/>
      <c r="R689" s="369"/>
      <c r="S689" s="370"/>
      <c r="T689" s="379"/>
      <c r="U689" s="384"/>
      <c r="V689" s="385"/>
      <c r="W689" s="386"/>
      <c r="X689" s="348"/>
      <c r="Y689" s="349"/>
      <c r="Z689" s="349"/>
      <c r="AA689" s="349"/>
      <c r="AB689" s="349"/>
      <c r="AC689" s="350"/>
      <c r="AD689" s="98"/>
      <c r="AU689" s="346"/>
      <c r="AV689" s="346"/>
    </row>
    <row r="690" spans="3:48" ht="10.9" customHeight="1">
      <c r="C690" s="353"/>
      <c r="D690" s="356"/>
      <c r="E690" s="359"/>
      <c r="F690" s="362"/>
      <c r="G690" s="353"/>
      <c r="H690" s="365"/>
      <c r="I690" s="372"/>
      <c r="J690" s="373"/>
      <c r="K690" s="374"/>
      <c r="L690" s="375"/>
      <c r="M690" s="376"/>
      <c r="N690" s="376"/>
      <c r="O690" s="376"/>
      <c r="P690" s="376"/>
      <c r="Q690" s="377"/>
      <c r="R690" s="372"/>
      <c r="S690" s="373"/>
      <c r="T690" s="380"/>
      <c r="U690" s="387"/>
      <c r="V690" s="388"/>
      <c r="W690" s="389"/>
      <c r="X690" s="348"/>
      <c r="Y690" s="349"/>
      <c r="Z690" s="349"/>
      <c r="AA690" s="349"/>
      <c r="AB690" s="349"/>
      <c r="AC690" s="350"/>
      <c r="AD690" s="98"/>
      <c r="AU690" s="346"/>
      <c r="AV690" s="346"/>
    </row>
    <row r="691" spans="3:48" ht="10.9" customHeight="1">
      <c r="C691" s="351">
        <v>8</v>
      </c>
      <c r="D691" s="354" t="s">
        <v>9</v>
      </c>
      <c r="E691" s="357">
        <v>3</v>
      </c>
      <c r="F691" s="360" t="s">
        <v>10</v>
      </c>
      <c r="G691" s="351" t="s">
        <v>24</v>
      </c>
      <c r="H691" s="363"/>
      <c r="I691" s="366"/>
      <c r="J691" s="367"/>
      <c r="K691" s="368"/>
      <c r="L691" s="375">
        <f t="shared" ref="L691" si="330">IF(AND(I691="△",AU691="●"),2+ROUNDDOWN(($K$246-100)/100,0)*2,0)</f>
        <v>0</v>
      </c>
      <c r="M691" s="376"/>
      <c r="N691" s="376"/>
      <c r="O691" s="376"/>
      <c r="P691" s="376"/>
      <c r="Q691" s="377"/>
      <c r="R691" s="366"/>
      <c r="S691" s="367"/>
      <c r="T691" s="378"/>
      <c r="U691" s="381">
        <f t="shared" ref="U691" si="331">IF(R691="①",$AL$198,IF(R691="②",$AL$229,0))</f>
        <v>0</v>
      </c>
      <c r="V691" s="382"/>
      <c r="W691" s="383"/>
      <c r="X691" s="348">
        <f t="shared" ref="X691" si="332">IF(I691="○",L691,ROUNDUP(L691*U691,1))</f>
        <v>0</v>
      </c>
      <c r="Y691" s="349"/>
      <c r="Z691" s="349"/>
      <c r="AA691" s="349"/>
      <c r="AB691" s="349"/>
      <c r="AC691" s="350"/>
      <c r="AD691" s="98"/>
      <c r="AU691" s="346" t="str">
        <f t="shared" ref="AU691" si="333">IF(OR(I691="×",AU695="×"),"×","●")</f>
        <v>●</v>
      </c>
      <c r="AV691" s="346">
        <f t="shared" ref="AV691" si="334">IF(AU691="●",IF(I691="定","-",I691),"-")</f>
        <v>0</v>
      </c>
    </row>
    <row r="692" spans="3:48" ht="10.9" customHeight="1">
      <c r="C692" s="352"/>
      <c r="D692" s="355"/>
      <c r="E692" s="358"/>
      <c r="F692" s="361"/>
      <c r="G692" s="352"/>
      <c r="H692" s="364"/>
      <c r="I692" s="369"/>
      <c r="J692" s="370"/>
      <c r="K692" s="371"/>
      <c r="L692" s="375"/>
      <c r="M692" s="376"/>
      <c r="N692" s="376"/>
      <c r="O692" s="376"/>
      <c r="P692" s="376"/>
      <c r="Q692" s="377"/>
      <c r="R692" s="369"/>
      <c r="S692" s="370"/>
      <c r="T692" s="379"/>
      <c r="U692" s="384"/>
      <c r="V692" s="385"/>
      <c r="W692" s="386"/>
      <c r="X692" s="348"/>
      <c r="Y692" s="349"/>
      <c r="Z692" s="349"/>
      <c r="AA692" s="349"/>
      <c r="AB692" s="349"/>
      <c r="AC692" s="350"/>
      <c r="AD692" s="98"/>
      <c r="AU692" s="346"/>
      <c r="AV692" s="346"/>
    </row>
    <row r="693" spans="3:48" ht="10.9" customHeight="1">
      <c r="C693" s="352"/>
      <c r="D693" s="355"/>
      <c r="E693" s="358"/>
      <c r="F693" s="361"/>
      <c r="G693" s="352"/>
      <c r="H693" s="364"/>
      <c r="I693" s="369"/>
      <c r="J693" s="370"/>
      <c r="K693" s="371"/>
      <c r="L693" s="375"/>
      <c r="M693" s="376"/>
      <c r="N693" s="376"/>
      <c r="O693" s="376"/>
      <c r="P693" s="376"/>
      <c r="Q693" s="377"/>
      <c r="R693" s="369"/>
      <c r="S693" s="370"/>
      <c r="T693" s="379"/>
      <c r="U693" s="384"/>
      <c r="V693" s="385"/>
      <c r="W693" s="386"/>
      <c r="X693" s="348"/>
      <c r="Y693" s="349"/>
      <c r="Z693" s="349"/>
      <c r="AA693" s="349"/>
      <c r="AB693" s="349"/>
      <c r="AC693" s="350"/>
      <c r="AD693" s="98"/>
      <c r="AU693" s="346"/>
      <c r="AV693" s="346"/>
    </row>
    <row r="694" spans="3:48" ht="10.9" customHeight="1">
      <c r="C694" s="353"/>
      <c r="D694" s="356"/>
      <c r="E694" s="359"/>
      <c r="F694" s="362"/>
      <c r="G694" s="353"/>
      <c r="H694" s="365"/>
      <c r="I694" s="372"/>
      <c r="J694" s="373"/>
      <c r="K694" s="374"/>
      <c r="L694" s="375"/>
      <c r="M694" s="376"/>
      <c r="N694" s="376"/>
      <c r="O694" s="376"/>
      <c r="P694" s="376"/>
      <c r="Q694" s="377"/>
      <c r="R694" s="372"/>
      <c r="S694" s="373"/>
      <c r="T694" s="380"/>
      <c r="U694" s="387"/>
      <c r="V694" s="388"/>
      <c r="W694" s="389"/>
      <c r="X694" s="348"/>
      <c r="Y694" s="349"/>
      <c r="Z694" s="349"/>
      <c r="AA694" s="349"/>
      <c r="AB694" s="349"/>
      <c r="AC694" s="350"/>
      <c r="AD694" s="98"/>
      <c r="AU694" s="346"/>
      <c r="AV694" s="346"/>
    </row>
    <row r="695" spans="3:48" ht="10.9" customHeight="1">
      <c r="C695" s="351">
        <v>8</v>
      </c>
      <c r="D695" s="354" t="s">
        <v>9</v>
      </c>
      <c r="E695" s="357">
        <v>4</v>
      </c>
      <c r="F695" s="360" t="s">
        <v>10</v>
      </c>
      <c r="G695" s="351" t="s">
        <v>25</v>
      </c>
      <c r="H695" s="363"/>
      <c r="I695" s="366"/>
      <c r="J695" s="367"/>
      <c r="K695" s="368"/>
      <c r="L695" s="375">
        <f t="shared" ref="L695" si="335">IF(AND(I695="△",AU695="●"),2+ROUNDDOWN(($K$246-100)/100,0)*2,0)</f>
        <v>0</v>
      </c>
      <c r="M695" s="376"/>
      <c r="N695" s="376"/>
      <c r="O695" s="376"/>
      <c r="P695" s="376"/>
      <c r="Q695" s="377"/>
      <c r="R695" s="366"/>
      <c r="S695" s="367"/>
      <c r="T695" s="378"/>
      <c r="U695" s="381">
        <f t="shared" ref="U695" si="336">IF(R695="①",$AL$198,IF(R695="②",$AL$229,0))</f>
        <v>0</v>
      </c>
      <c r="V695" s="382"/>
      <c r="W695" s="383"/>
      <c r="X695" s="348">
        <f t="shared" ref="X695" si="337">IF(I695="○",L695,ROUNDUP(L695*U695,1))</f>
        <v>0</v>
      </c>
      <c r="Y695" s="349"/>
      <c r="Z695" s="349"/>
      <c r="AA695" s="349"/>
      <c r="AB695" s="349"/>
      <c r="AC695" s="350"/>
      <c r="AD695" s="98"/>
      <c r="AU695" s="346" t="str">
        <f t="shared" ref="AU695" si="338">IF(OR(I695="×",AU699="×"),"×","●")</f>
        <v>●</v>
      </c>
      <c r="AV695" s="346">
        <f t="shared" ref="AV695" si="339">IF(AU695="●",IF(I695="定","-",I695),"-")</f>
        <v>0</v>
      </c>
    </row>
    <row r="696" spans="3:48" ht="10.9" customHeight="1">
      <c r="C696" s="352"/>
      <c r="D696" s="355"/>
      <c r="E696" s="358"/>
      <c r="F696" s="361"/>
      <c r="G696" s="352"/>
      <c r="H696" s="364"/>
      <c r="I696" s="369"/>
      <c r="J696" s="370"/>
      <c r="K696" s="371"/>
      <c r="L696" s="375"/>
      <c r="M696" s="376"/>
      <c r="N696" s="376"/>
      <c r="O696" s="376"/>
      <c r="P696" s="376"/>
      <c r="Q696" s="377"/>
      <c r="R696" s="369"/>
      <c r="S696" s="370"/>
      <c r="T696" s="379"/>
      <c r="U696" s="384"/>
      <c r="V696" s="385"/>
      <c r="W696" s="386"/>
      <c r="X696" s="348"/>
      <c r="Y696" s="349"/>
      <c r="Z696" s="349"/>
      <c r="AA696" s="349"/>
      <c r="AB696" s="349"/>
      <c r="AC696" s="350"/>
      <c r="AD696" s="98"/>
      <c r="AU696" s="346"/>
      <c r="AV696" s="346"/>
    </row>
    <row r="697" spans="3:48" ht="10.9" customHeight="1">
      <c r="C697" s="352"/>
      <c r="D697" s="355"/>
      <c r="E697" s="358"/>
      <c r="F697" s="361"/>
      <c r="G697" s="352"/>
      <c r="H697" s="364"/>
      <c r="I697" s="369"/>
      <c r="J697" s="370"/>
      <c r="K697" s="371"/>
      <c r="L697" s="375"/>
      <c r="M697" s="376"/>
      <c r="N697" s="376"/>
      <c r="O697" s="376"/>
      <c r="P697" s="376"/>
      <c r="Q697" s="377"/>
      <c r="R697" s="369"/>
      <c r="S697" s="370"/>
      <c r="T697" s="379"/>
      <c r="U697" s="384"/>
      <c r="V697" s="385"/>
      <c r="W697" s="386"/>
      <c r="X697" s="348"/>
      <c r="Y697" s="349"/>
      <c r="Z697" s="349"/>
      <c r="AA697" s="349"/>
      <c r="AB697" s="349"/>
      <c r="AC697" s="350"/>
      <c r="AD697" s="98"/>
      <c r="AU697" s="346"/>
      <c r="AV697" s="346"/>
    </row>
    <row r="698" spans="3:48" ht="10.9" customHeight="1">
      <c r="C698" s="353"/>
      <c r="D698" s="356"/>
      <c r="E698" s="359"/>
      <c r="F698" s="362"/>
      <c r="G698" s="353"/>
      <c r="H698" s="365"/>
      <c r="I698" s="372"/>
      <c r="J698" s="373"/>
      <c r="K698" s="374"/>
      <c r="L698" s="375"/>
      <c r="M698" s="376"/>
      <c r="N698" s="376"/>
      <c r="O698" s="376"/>
      <c r="P698" s="376"/>
      <c r="Q698" s="377"/>
      <c r="R698" s="372"/>
      <c r="S698" s="373"/>
      <c r="T698" s="380"/>
      <c r="U698" s="387"/>
      <c r="V698" s="388"/>
      <c r="W698" s="389"/>
      <c r="X698" s="348"/>
      <c r="Y698" s="349"/>
      <c r="Z698" s="349"/>
      <c r="AA698" s="349"/>
      <c r="AB698" s="349"/>
      <c r="AC698" s="350"/>
      <c r="AD698" s="98"/>
      <c r="AU698" s="346"/>
      <c r="AV698" s="346"/>
    </row>
    <row r="699" spans="3:48" ht="10.9" customHeight="1">
      <c r="C699" s="351">
        <v>8</v>
      </c>
      <c r="D699" s="354" t="s">
        <v>9</v>
      </c>
      <c r="E699" s="357">
        <v>5</v>
      </c>
      <c r="F699" s="360" t="s">
        <v>10</v>
      </c>
      <c r="G699" s="351" t="s">
        <v>19</v>
      </c>
      <c r="H699" s="363"/>
      <c r="I699" s="366"/>
      <c r="J699" s="367"/>
      <c r="K699" s="368"/>
      <c r="L699" s="375">
        <f t="shared" ref="L699" si="340">IF(AND(I699="△",AU699="●"),2+ROUNDDOWN(($K$246-100)/100,0)*2,0)</f>
        <v>0</v>
      </c>
      <c r="M699" s="376"/>
      <c r="N699" s="376"/>
      <c r="O699" s="376"/>
      <c r="P699" s="376"/>
      <c r="Q699" s="377"/>
      <c r="R699" s="366"/>
      <c r="S699" s="367"/>
      <c r="T699" s="378"/>
      <c r="U699" s="381">
        <f t="shared" ref="U699" si="341">IF(R699="①",$AL$198,IF(R699="②",$AL$229,0))</f>
        <v>0</v>
      </c>
      <c r="V699" s="382"/>
      <c r="W699" s="383"/>
      <c r="X699" s="348">
        <f t="shared" ref="X699" si="342">IF(I699="○",L699,ROUNDUP(L699*U699,1))</f>
        <v>0</v>
      </c>
      <c r="Y699" s="349"/>
      <c r="Z699" s="349"/>
      <c r="AA699" s="349"/>
      <c r="AB699" s="349"/>
      <c r="AC699" s="350"/>
      <c r="AD699" s="98"/>
      <c r="AU699" s="346" t="str">
        <f t="shared" ref="AU699" si="343">IF(OR(I699="×",AU703="×"),"×","●")</f>
        <v>●</v>
      </c>
      <c r="AV699" s="346">
        <f t="shared" ref="AV699" si="344">IF(AU699="●",IF(I699="定","-",I699),"-")</f>
        <v>0</v>
      </c>
    </row>
    <row r="700" spans="3:48" ht="10.9" customHeight="1">
      <c r="C700" s="352"/>
      <c r="D700" s="355"/>
      <c r="E700" s="358"/>
      <c r="F700" s="361"/>
      <c r="G700" s="352"/>
      <c r="H700" s="364"/>
      <c r="I700" s="369"/>
      <c r="J700" s="370"/>
      <c r="K700" s="371"/>
      <c r="L700" s="375"/>
      <c r="M700" s="376"/>
      <c r="N700" s="376"/>
      <c r="O700" s="376"/>
      <c r="P700" s="376"/>
      <c r="Q700" s="377"/>
      <c r="R700" s="369"/>
      <c r="S700" s="370"/>
      <c r="T700" s="379"/>
      <c r="U700" s="384"/>
      <c r="V700" s="385"/>
      <c r="W700" s="386"/>
      <c r="X700" s="348"/>
      <c r="Y700" s="349"/>
      <c r="Z700" s="349"/>
      <c r="AA700" s="349"/>
      <c r="AB700" s="349"/>
      <c r="AC700" s="350"/>
      <c r="AD700" s="98"/>
      <c r="AU700" s="346"/>
      <c r="AV700" s="346"/>
    </row>
    <row r="701" spans="3:48" ht="10.9" customHeight="1">
      <c r="C701" s="352"/>
      <c r="D701" s="355"/>
      <c r="E701" s="358"/>
      <c r="F701" s="361"/>
      <c r="G701" s="352"/>
      <c r="H701" s="364"/>
      <c r="I701" s="369"/>
      <c r="J701" s="370"/>
      <c r="K701" s="371"/>
      <c r="L701" s="375"/>
      <c r="M701" s="376"/>
      <c r="N701" s="376"/>
      <c r="O701" s="376"/>
      <c r="P701" s="376"/>
      <c r="Q701" s="377"/>
      <c r="R701" s="369"/>
      <c r="S701" s="370"/>
      <c r="T701" s="379"/>
      <c r="U701" s="384"/>
      <c r="V701" s="385"/>
      <c r="W701" s="386"/>
      <c r="X701" s="348"/>
      <c r="Y701" s="349"/>
      <c r="Z701" s="349"/>
      <c r="AA701" s="349"/>
      <c r="AB701" s="349"/>
      <c r="AC701" s="350"/>
      <c r="AD701" s="98"/>
      <c r="AU701" s="346"/>
      <c r="AV701" s="346"/>
    </row>
    <row r="702" spans="3:48" ht="10.9" customHeight="1">
      <c r="C702" s="353"/>
      <c r="D702" s="356"/>
      <c r="E702" s="359"/>
      <c r="F702" s="362"/>
      <c r="G702" s="353"/>
      <c r="H702" s="365"/>
      <c r="I702" s="372"/>
      <c r="J702" s="373"/>
      <c r="K702" s="374"/>
      <c r="L702" s="375"/>
      <c r="M702" s="376"/>
      <c r="N702" s="376"/>
      <c r="O702" s="376"/>
      <c r="P702" s="376"/>
      <c r="Q702" s="377"/>
      <c r="R702" s="372"/>
      <c r="S702" s="373"/>
      <c r="T702" s="380"/>
      <c r="U702" s="387"/>
      <c r="V702" s="388"/>
      <c r="W702" s="389"/>
      <c r="X702" s="348"/>
      <c r="Y702" s="349"/>
      <c r="Z702" s="349"/>
      <c r="AA702" s="349"/>
      <c r="AB702" s="349"/>
      <c r="AC702" s="350"/>
      <c r="AD702" s="98"/>
      <c r="AU702" s="346"/>
      <c r="AV702" s="346"/>
    </row>
    <row r="703" spans="3:48" ht="10.9" customHeight="1">
      <c r="C703" s="351">
        <v>8</v>
      </c>
      <c r="D703" s="354" t="s">
        <v>9</v>
      </c>
      <c r="E703" s="357">
        <v>6</v>
      </c>
      <c r="F703" s="360" t="s">
        <v>10</v>
      </c>
      <c r="G703" s="351" t="s">
        <v>20</v>
      </c>
      <c r="H703" s="363"/>
      <c r="I703" s="366"/>
      <c r="J703" s="367"/>
      <c r="K703" s="368"/>
      <c r="L703" s="375">
        <f t="shared" ref="L703" si="345">IF(AND(I703="△",AU703="●"),2+ROUNDDOWN(($K$246-100)/100,0)*2,0)</f>
        <v>0</v>
      </c>
      <c r="M703" s="376"/>
      <c r="N703" s="376"/>
      <c r="O703" s="376"/>
      <c r="P703" s="376"/>
      <c r="Q703" s="377"/>
      <c r="R703" s="366"/>
      <c r="S703" s="367"/>
      <c r="T703" s="378"/>
      <c r="U703" s="381">
        <f t="shared" ref="U703" si="346">IF(R703="①",$AL$198,IF(R703="②",$AL$229,0))</f>
        <v>0</v>
      </c>
      <c r="V703" s="382"/>
      <c r="W703" s="383"/>
      <c r="X703" s="348">
        <f t="shared" ref="X703" si="347">IF(I703="○",L703,ROUNDUP(L703*U703,1))</f>
        <v>0</v>
      </c>
      <c r="Y703" s="349"/>
      <c r="Z703" s="349"/>
      <c r="AA703" s="349"/>
      <c r="AB703" s="349"/>
      <c r="AC703" s="350"/>
      <c r="AD703" s="98"/>
      <c r="AU703" s="346" t="str">
        <f t="shared" ref="AU703" si="348">IF(OR(I703="×",AU707="×"),"×","●")</f>
        <v>●</v>
      </c>
      <c r="AV703" s="346">
        <f t="shared" ref="AV703" si="349">IF(AU703="●",IF(I703="定","-",I703),"-")</f>
        <v>0</v>
      </c>
    </row>
    <row r="704" spans="3:48" ht="10.9" customHeight="1">
      <c r="C704" s="352"/>
      <c r="D704" s="355"/>
      <c r="E704" s="358"/>
      <c r="F704" s="361"/>
      <c r="G704" s="352"/>
      <c r="H704" s="364"/>
      <c r="I704" s="369"/>
      <c r="J704" s="370"/>
      <c r="K704" s="371"/>
      <c r="L704" s="375"/>
      <c r="M704" s="376"/>
      <c r="N704" s="376"/>
      <c r="O704" s="376"/>
      <c r="P704" s="376"/>
      <c r="Q704" s="377"/>
      <c r="R704" s="369"/>
      <c r="S704" s="370"/>
      <c r="T704" s="379"/>
      <c r="U704" s="384"/>
      <c r="V704" s="385"/>
      <c r="W704" s="386"/>
      <c r="X704" s="348"/>
      <c r="Y704" s="349"/>
      <c r="Z704" s="349"/>
      <c r="AA704" s="349"/>
      <c r="AB704" s="349"/>
      <c r="AC704" s="350"/>
      <c r="AD704" s="98"/>
      <c r="AU704" s="346"/>
      <c r="AV704" s="346"/>
    </row>
    <row r="705" spans="3:48" ht="10.9" customHeight="1">
      <c r="C705" s="352"/>
      <c r="D705" s="355"/>
      <c r="E705" s="358"/>
      <c r="F705" s="361"/>
      <c r="G705" s="352"/>
      <c r="H705" s="364"/>
      <c r="I705" s="369"/>
      <c r="J705" s="370"/>
      <c r="K705" s="371"/>
      <c r="L705" s="375"/>
      <c r="M705" s="376"/>
      <c r="N705" s="376"/>
      <c r="O705" s="376"/>
      <c r="P705" s="376"/>
      <c r="Q705" s="377"/>
      <c r="R705" s="369"/>
      <c r="S705" s="370"/>
      <c r="T705" s="379"/>
      <c r="U705" s="384"/>
      <c r="V705" s="385"/>
      <c r="W705" s="386"/>
      <c r="X705" s="348"/>
      <c r="Y705" s="349"/>
      <c r="Z705" s="349"/>
      <c r="AA705" s="349"/>
      <c r="AB705" s="349"/>
      <c r="AC705" s="350"/>
      <c r="AD705" s="98"/>
      <c r="AU705" s="346"/>
      <c r="AV705" s="346"/>
    </row>
    <row r="706" spans="3:48" ht="10.9" customHeight="1">
      <c r="C706" s="353"/>
      <c r="D706" s="356"/>
      <c r="E706" s="359"/>
      <c r="F706" s="362"/>
      <c r="G706" s="353"/>
      <c r="H706" s="365"/>
      <c r="I706" s="372"/>
      <c r="J706" s="373"/>
      <c r="K706" s="374"/>
      <c r="L706" s="375"/>
      <c r="M706" s="376"/>
      <c r="N706" s="376"/>
      <c r="O706" s="376"/>
      <c r="P706" s="376"/>
      <c r="Q706" s="377"/>
      <c r="R706" s="372"/>
      <c r="S706" s="373"/>
      <c r="T706" s="380"/>
      <c r="U706" s="387"/>
      <c r="V706" s="388"/>
      <c r="W706" s="389"/>
      <c r="X706" s="348"/>
      <c r="Y706" s="349"/>
      <c r="Z706" s="349"/>
      <c r="AA706" s="349"/>
      <c r="AB706" s="349"/>
      <c r="AC706" s="350"/>
      <c r="AD706" s="98"/>
      <c r="AU706" s="346"/>
      <c r="AV706" s="346"/>
    </row>
    <row r="707" spans="3:48" ht="10.9" customHeight="1">
      <c r="C707" s="351">
        <v>8</v>
      </c>
      <c r="D707" s="354" t="s">
        <v>9</v>
      </c>
      <c r="E707" s="357">
        <v>7</v>
      </c>
      <c r="F707" s="360" t="s">
        <v>10</v>
      </c>
      <c r="G707" s="351" t="s">
        <v>21</v>
      </c>
      <c r="H707" s="363"/>
      <c r="I707" s="366"/>
      <c r="J707" s="367"/>
      <c r="K707" s="368"/>
      <c r="L707" s="375">
        <f t="shared" ref="L707" si="350">IF(AND(I707="△",AU707="●"),2+ROUNDDOWN(($K$246-100)/100,0)*2,0)</f>
        <v>0</v>
      </c>
      <c r="M707" s="376"/>
      <c r="N707" s="376"/>
      <c r="O707" s="376"/>
      <c r="P707" s="376"/>
      <c r="Q707" s="377"/>
      <c r="R707" s="366"/>
      <c r="S707" s="367"/>
      <c r="T707" s="378"/>
      <c r="U707" s="381">
        <f t="shared" ref="U707" si="351">IF(R707="①",$AL$198,IF(R707="②",$AL$229,0))</f>
        <v>0</v>
      </c>
      <c r="V707" s="382"/>
      <c r="W707" s="383"/>
      <c r="X707" s="348">
        <f t="shared" ref="X707" si="352">IF(I707="○",L707,ROUNDUP(L707*U707,1))</f>
        <v>0</v>
      </c>
      <c r="Y707" s="349"/>
      <c r="Z707" s="349"/>
      <c r="AA707" s="349"/>
      <c r="AB707" s="349"/>
      <c r="AC707" s="350"/>
      <c r="AD707" s="98"/>
      <c r="AU707" s="346" t="str">
        <f t="shared" ref="AU707" si="353">IF(OR(I707="×",AU711="×"),"×","●")</f>
        <v>●</v>
      </c>
      <c r="AV707" s="346">
        <f t="shared" ref="AV707" si="354">IF(AU707="●",IF(I707="定","-",I707),"-")</f>
        <v>0</v>
      </c>
    </row>
    <row r="708" spans="3:48" ht="10.9" customHeight="1">
      <c r="C708" s="352"/>
      <c r="D708" s="355"/>
      <c r="E708" s="358"/>
      <c r="F708" s="361"/>
      <c r="G708" s="352"/>
      <c r="H708" s="364"/>
      <c r="I708" s="369"/>
      <c r="J708" s="370"/>
      <c r="K708" s="371"/>
      <c r="L708" s="375"/>
      <c r="M708" s="376"/>
      <c r="N708" s="376"/>
      <c r="O708" s="376"/>
      <c r="P708" s="376"/>
      <c r="Q708" s="377"/>
      <c r="R708" s="369"/>
      <c r="S708" s="370"/>
      <c r="T708" s="379"/>
      <c r="U708" s="384"/>
      <c r="V708" s="385"/>
      <c r="W708" s="386"/>
      <c r="X708" s="348"/>
      <c r="Y708" s="349"/>
      <c r="Z708" s="349"/>
      <c r="AA708" s="349"/>
      <c r="AB708" s="349"/>
      <c r="AC708" s="350"/>
      <c r="AD708" s="98"/>
      <c r="AU708" s="346"/>
      <c r="AV708" s="346"/>
    </row>
    <row r="709" spans="3:48" ht="10.9" customHeight="1">
      <c r="C709" s="352"/>
      <c r="D709" s="355"/>
      <c r="E709" s="358"/>
      <c r="F709" s="361"/>
      <c r="G709" s="352"/>
      <c r="H709" s="364"/>
      <c r="I709" s="369"/>
      <c r="J709" s="370"/>
      <c r="K709" s="371"/>
      <c r="L709" s="375"/>
      <c r="M709" s="376"/>
      <c r="N709" s="376"/>
      <c r="O709" s="376"/>
      <c r="P709" s="376"/>
      <c r="Q709" s="377"/>
      <c r="R709" s="369"/>
      <c r="S709" s="370"/>
      <c r="T709" s="379"/>
      <c r="U709" s="384"/>
      <c r="V709" s="385"/>
      <c r="W709" s="386"/>
      <c r="X709" s="348"/>
      <c r="Y709" s="349"/>
      <c r="Z709" s="349"/>
      <c r="AA709" s="349"/>
      <c r="AB709" s="349"/>
      <c r="AC709" s="350"/>
      <c r="AD709" s="98"/>
      <c r="AU709" s="346"/>
      <c r="AV709" s="346"/>
    </row>
    <row r="710" spans="3:48" ht="10.9" customHeight="1">
      <c r="C710" s="353"/>
      <c r="D710" s="356"/>
      <c r="E710" s="359"/>
      <c r="F710" s="362"/>
      <c r="G710" s="353"/>
      <c r="H710" s="365"/>
      <c r="I710" s="372"/>
      <c r="J710" s="373"/>
      <c r="K710" s="374"/>
      <c r="L710" s="375"/>
      <c r="M710" s="376"/>
      <c r="N710" s="376"/>
      <c r="O710" s="376"/>
      <c r="P710" s="376"/>
      <c r="Q710" s="377"/>
      <c r="R710" s="372"/>
      <c r="S710" s="373"/>
      <c r="T710" s="380"/>
      <c r="U710" s="387"/>
      <c r="V710" s="388"/>
      <c r="W710" s="389"/>
      <c r="X710" s="348"/>
      <c r="Y710" s="349"/>
      <c r="Z710" s="349"/>
      <c r="AA710" s="349"/>
      <c r="AB710" s="349"/>
      <c r="AC710" s="350"/>
      <c r="AD710" s="98"/>
      <c r="AU710" s="346"/>
      <c r="AV710" s="346"/>
    </row>
    <row r="711" spans="3:48" ht="10.9" customHeight="1">
      <c r="C711" s="351">
        <v>8</v>
      </c>
      <c r="D711" s="354" t="s">
        <v>9</v>
      </c>
      <c r="E711" s="357">
        <v>8</v>
      </c>
      <c r="F711" s="360" t="s">
        <v>10</v>
      </c>
      <c r="G711" s="351" t="s">
        <v>22</v>
      </c>
      <c r="H711" s="363"/>
      <c r="I711" s="366"/>
      <c r="J711" s="367"/>
      <c r="K711" s="368"/>
      <c r="L711" s="375">
        <f t="shared" ref="L711" si="355">IF(AND(I711="△",AU711="●"),2+ROUNDDOWN(($K$246-100)/100,0)*2,0)</f>
        <v>0</v>
      </c>
      <c r="M711" s="376"/>
      <c r="N711" s="376"/>
      <c r="O711" s="376"/>
      <c r="P711" s="376"/>
      <c r="Q711" s="377"/>
      <c r="R711" s="366"/>
      <c r="S711" s="367"/>
      <c r="T711" s="378"/>
      <c r="U711" s="381">
        <f t="shared" ref="U711" si="356">IF(R711="①",$AL$198,IF(R711="②",$AL$229,0))</f>
        <v>0</v>
      </c>
      <c r="V711" s="382"/>
      <c r="W711" s="383"/>
      <c r="X711" s="348">
        <f t="shared" ref="X711" si="357">IF(I711="○",L711,ROUNDUP(L711*U711,1))</f>
        <v>0</v>
      </c>
      <c r="Y711" s="349"/>
      <c r="Z711" s="349"/>
      <c r="AA711" s="349"/>
      <c r="AB711" s="349"/>
      <c r="AC711" s="350"/>
      <c r="AD711" s="98"/>
      <c r="AU711" s="346" t="str">
        <f t="shared" ref="AU711" si="358">IF(OR(I711="×",AU715="×"),"×","●")</f>
        <v>●</v>
      </c>
      <c r="AV711" s="346">
        <f t="shared" ref="AV711" si="359">IF(AU711="●",IF(I711="定","-",I711),"-")</f>
        <v>0</v>
      </c>
    </row>
    <row r="712" spans="3:48" ht="10.9" customHeight="1">
      <c r="C712" s="352"/>
      <c r="D712" s="355"/>
      <c r="E712" s="358"/>
      <c r="F712" s="361"/>
      <c r="G712" s="352"/>
      <c r="H712" s="364"/>
      <c r="I712" s="369"/>
      <c r="J712" s="370"/>
      <c r="K712" s="371"/>
      <c r="L712" s="375"/>
      <c r="M712" s="376"/>
      <c r="N712" s="376"/>
      <c r="O712" s="376"/>
      <c r="P712" s="376"/>
      <c r="Q712" s="377"/>
      <c r="R712" s="369"/>
      <c r="S712" s="370"/>
      <c r="T712" s="379"/>
      <c r="U712" s="384"/>
      <c r="V712" s="385"/>
      <c r="W712" s="386"/>
      <c r="X712" s="348"/>
      <c r="Y712" s="349"/>
      <c r="Z712" s="349"/>
      <c r="AA712" s="349"/>
      <c r="AB712" s="349"/>
      <c r="AC712" s="350"/>
      <c r="AD712" s="98"/>
      <c r="AU712" s="346"/>
      <c r="AV712" s="346"/>
    </row>
    <row r="713" spans="3:48" ht="10.9" customHeight="1">
      <c r="C713" s="352"/>
      <c r="D713" s="355"/>
      <c r="E713" s="358"/>
      <c r="F713" s="361"/>
      <c r="G713" s="352"/>
      <c r="H713" s="364"/>
      <c r="I713" s="369"/>
      <c r="J713" s="370"/>
      <c r="K713" s="371"/>
      <c r="L713" s="375"/>
      <c r="M713" s="376"/>
      <c r="N713" s="376"/>
      <c r="O713" s="376"/>
      <c r="P713" s="376"/>
      <c r="Q713" s="377"/>
      <c r="R713" s="369"/>
      <c r="S713" s="370"/>
      <c r="T713" s="379"/>
      <c r="U713" s="384"/>
      <c r="V713" s="385"/>
      <c r="W713" s="386"/>
      <c r="X713" s="348"/>
      <c r="Y713" s="349"/>
      <c r="Z713" s="349"/>
      <c r="AA713" s="349"/>
      <c r="AB713" s="349"/>
      <c r="AC713" s="350"/>
      <c r="AD713" s="98"/>
      <c r="AU713" s="346"/>
      <c r="AV713" s="346"/>
    </row>
    <row r="714" spans="3:48" ht="10.9" customHeight="1">
      <c r="C714" s="353"/>
      <c r="D714" s="356"/>
      <c r="E714" s="359"/>
      <c r="F714" s="362"/>
      <c r="G714" s="353"/>
      <c r="H714" s="365"/>
      <c r="I714" s="372"/>
      <c r="J714" s="373"/>
      <c r="K714" s="374"/>
      <c r="L714" s="375"/>
      <c r="M714" s="376"/>
      <c r="N714" s="376"/>
      <c r="O714" s="376"/>
      <c r="P714" s="376"/>
      <c r="Q714" s="377"/>
      <c r="R714" s="372"/>
      <c r="S714" s="373"/>
      <c r="T714" s="380"/>
      <c r="U714" s="387"/>
      <c r="V714" s="388"/>
      <c r="W714" s="389"/>
      <c r="X714" s="348"/>
      <c r="Y714" s="349"/>
      <c r="Z714" s="349"/>
      <c r="AA714" s="349"/>
      <c r="AB714" s="349"/>
      <c r="AC714" s="350"/>
      <c r="AD714" s="98"/>
      <c r="AU714" s="346"/>
      <c r="AV714" s="346"/>
    </row>
    <row r="715" spans="3:48" ht="10.9" customHeight="1">
      <c r="C715" s="352">
        <v>8</v>
      </c>
      <c r="D715" s="355" t="s">
        <v>9</v>
      </c>
      <c r="E715" s="358">
        <v>9</v>
      </c>
      <c r="F715" s="361" t="s">
        <v>10</v>
      </c>
      <c r="G715" s="352" t="s">
        <v>23</v>
      </c>
      <c r="H715" s="364"/>
      <c r="I715" s="369"/>
      <c r="J715" s="370"/>
      <c r="K715" s="371"/>
      <c r="L715" s="375">
        <f t="shared" ref="L715" si="360">IF(AND(I715="△",AU715="●"),2+ROUNDDOWN(($K$246-100)/100,0)*2,0)</f>
        <v>0</v>
      </c>
      <c r="M715" s="376"/>
      <c r="N715" s="376"/>
      <c r="O715" s="376"/>
      <c r="P715" s="376"/>
      <c r="Q715" s="377"/>
      <c r="R715" s="366"/>
      <c r="S715" s="367"/>
      <c r="T715" s="378"/>
      <c r="U715" s="381">
        <f t="shared" ref="U715" si="361">IF(R715="①",$AL$198,IF(R715="②",$AL$229,0))</f>
        <v>0</v>
      </c>
      <c r="V715" s="382"/>
      <c r="W715" s="383"/>
      <c r="X715" s="348">
        <f t="shared" ref="X715" si="362">IF(I715="○",L715,ROUNDUP(L715*U715,1))</f>
        <v>0</v>
      </c>
      <c r="Y715" s="349"/>
      <c r="Z715" s="349"/>
      <c r="AA715" s="349"/>
      <c r="AB715" s="349"/>
      <c r="AC715" s="350"/>
      <c r="AD715" s="98"/>
      <c r="AU715" s="346" t="str">
        <f t="shared" ref="AU715" si="363">IF(OR(I715="×",AU719="×"),"×","●")</f>
        <v>●</v>
      </c>
      <c r="AV715" s="346">
        <f t="shared" ref="AV715" si="364">IF(AU715="●",IF(I715="定","-",I715),"-")</f>
        <v>0</v>
      </c>
    </row>
    <row r="716" spans="3:48" ht="10.9" customHeight="1">
      <c r="C716" s="352"/>
      <c r="D716" s="355"/>
      <c r="E716" s="358"/>
      <c r="F716" s="361"/>
      <c r="G716" s="352"/>
      <c r="H716" s="364"/>
      <c r="I716" s="369"/>
      <c r="J716" s="370"/>
      <c r="K716" s="371"/>
      <c r="L716" s="375"/>
      <c r="M716" s="376"/>
      <c r="N716" s="376"/>
      <c r="O716" s="376"/>
      <c r="P716" s="376"/>
      <c r="Q716" s="377"/>
      <c r="R716" s="369"/>
      <c r="S716" s="370"/>
      <c r="T716" s="379"/>
      <c r="U716" s="384"/>
      <c r="V716" s="385"/>
      <c r="W716" s="386"/>
      <c r="X716" s="348"/>
      <c r="Y716" s="349"/>
      <c r="Z716" s="349"/>
      <c r="AA716" s="349"/>
      <c r="AB716" s="349"/>
      <c r="AC716" s="350"/>
      <c r="AD716" s="98"/>
      <c r="AU716" s="346"/>
      <c r="AV716" s="346"/>
    </row>
    <row r="717" spans="3:48" ht="10.9" customHeight="1">
      <c r="C717" s="352"/>
      <c r="D717" s="355"/>
      <c r="E717" s="358"/>
      <c r="F717" s="361"/>
      <c r="G717" s="352"/>
      <c r="H717" s="364"/>
      <c r="I717" s="369"/>
      <c r="J717" s="370"/>
      <c r="K717" s="371"/>
      <c r="L717" s="375"/>
      <c r="M717" s="376"/>
      <c r="N717" s="376"/>
      <c r="O717" s="376"/>
      <c r="P717" s="376"/>
      <c r="Q717" s="377"/>
      <c r="R717" s="369"/>
      <c r="S717" s="370"/>
      <c r="T717" s="379"/>
      <c r="U717" s="384"/>
      <c r="V717" s="385"/>
      <c r="W717" s="386"/>
      <c r="X717" s="348"/>
      <c r="Y717" s="349"/>
      <c r="Z717" s="349"/>
      <c r="AA717" s="349"/>
      <c r="AB717" s="349"/>
      <c r="AC717" s="350"/>
      <c r="AD717" s="98"/>
      <c r="AU717" s="346"/>
      <c r="AV717" s="346"/>
    </row>
    <row r="718" spans="3:48" ht="10.9" customHeight="1">
      <c r="C718" s="353"/>
      <c r="D718" s="356"/>
      <c r="E718" s="359"/>
      <c r="F718" s="362"/>
      <c r="G718" s="353"/>
      <c r="H718" s="365"/>
      <c r="I718" s="372"/>
      <c r="J718" s="373"/>
      <c r="K718" s="374"/>
      <c r="L718" s="375"/>
      <c r="M718" s="376"/>
      <c r="N718" s="376"/>
      <c r="O718" s="376"/>
      <c r="P718" s="376"/>
      <c r="Q718" s="377"/>
      <c r="R718" s="372"/>
      <c r="S718" s="373"/>
      <c r="T718" s="380"/>
      <c r="U718" s="387"/>
      <c r="V718" s="388"/>
      <c r="W718" s="389"/>
      <c r="X718" s="348"/>
      <c r="Y718" s="349"/>
      <c r="Z718" s="349"/>
      <c r="AA718" s="349"/>
      <c r="AB718" s="349"/>
      <c r="AC718" s="350"/>
      <c r="AD718" s="98"/>
      <c r="AU718" s="346"/>
      <c r="AV718" s="346"/>
    </row>
    <row r="719" spans="3:48" ht="10.9" customHeight="1">
      <c r="C719" s="351">
        <v>8</v>
      </c>
      <c r="D719" s="354" t="s">
        <v>9</v>
      </c>
      <c r="E719" s="357">
        <v>10</v>
      </c>
      <c r="F719" s="360" t="s">
        <v>10</v>
      </c>
      <c r="G719" s="351" t="s">
        <v>24</v>
      </c>
      <c r="H719" s="363"/>
      <c r="I719" s="366"/>
      <c r="J719" s="367"/>
      <c r="K719" s="368"/>
      <c r="L719" s="375">
        <f t="shared" ref="L719" si="365">IF(AND(I719="△",AU719="●"),2+ROUNDDOWN(($K$246-100)/100,0)*2,0)</f>
        <v>0</v>
      </c>
      <c r="M719" s="376"/>
      <c r="N719" s="376"/>
      <c r="O719" s="376"/>
      <c r="P719" s="376"/>
      <c r="Q719" s="377"/>
      <c r="R719" s="366"/>
      <c r="S719" s="367"/>
      <c r="T719" s="378"/>
      <c r="U719" s="381">
        <f t="shared" ref="U719" si="366">IF(R719="①",$AL$198,IF(R719="②",$AL$229,0))</f>
        <v>0</v>
      </c>
      <c r="V719" s="382"/>
      <c r="W719" s="383"/>
      <c r="X719" s="348">
        <f t="shared" ref="X719" si="367">IF(I719="○",L719,ROUNDUP(L719*U719,1))</f>
        <v>0</v>
      </c>
      <c r="Y719" s="349"/>
      <c r="Z719" s="349"/>
      <c r="AA719" s="349"/>
      <c r="AB719" s="349"/>
      <c r="AC719" s="350"/>
      <c r="AD719" s="98"/>
      <c r="AU719" s="346" t="str">
        <f t="shared" ref="AU719" si="368">IF(OR(I719="×",AU723="×"),"×","●")</f>
        <v>●</v>
      </c>
      <c r="AV719" s="346">
        <f t="shared" ref="AV719" si="369">IF(AU719="●",IF(I719="定","-",I719),"-")</f>
        <v>0</v>
      </c>
    </row>
    <row r="720" spans="3:48" ht="10.9" customHeight="1">
      <c r="C720" s="352"/>
      <c r="D720" s="355"/>
      <c r="E720" s="358"/>
      <c r="F720" s="361"/>
      <c r="G720" s="352"/>
      <c r="H720" s="364"/>
      <c r="I720" s="369"/>
      <c r="J720" s="370"/>
      <c r="K720" s="371"/>
      <c r="L720" s="375"/>
      <c r="M720" s="376"/>
      <c r="N720" s="376"/>
      <c r="O720" s="376"/>
      <c r="P720" s="376"/>
      <c r="Q720" s="377"/>
      <c r="R720" s="369"/>
      <c r="S720" s="370"/>
      <c r="T720" s="379"/>
      <c r="U720" s="384"/>
      <c r="V720" s="385"/>
      <c r="W720" s="386"/>
      <c r="X720" s="348"/>
      <c r="Y720" s="349"/>
      <c r="Z720" s="349"/>
      <c r="AA720" s="349"/>
      <c r="AB720" s="349"/>
      <c r="AC720" s="350"/>
      <c r="AD720" s="98"/>
      <c r="AU720" s="346"/>
      <c r="AV720" s="346"/>
    </row>
    <row r="721" spans="3:48" ht="10.9" customHeight="1">
      <c r="C721" s="352"/>
      <c r="D721" s="355"/>
      <c r="E721" s="358"/>
      <c r="F721" s="361"/>
      <c r="G721" s="352"/>
      <c r="H721" s="364"/>
      <c r="I721" s="369"/>
      <c r="J721" s="370"/>
      <c r="K721" s="371"/>
      <c r="L721" s="375"/>
      <c r="M721" s="376"/>
      <c r="N721" s="376"/>
      <c r="O721" s="376"/>
      <c r="P721" s="376"/>
      <c r="Q721" s="377"/>
      <c r="R721" s="369"/>
      <c r="S721" s="370"/>
      <c r="T721" s="379"/>
      <c r="U721" s="384"/>
      <c r="V721" s="385"/>
      <c r="W721" s="386"/>
      <c r="X721" s="348"/>
      <c r="Y721" s="349"/>
      <c r="Z721" s="349"/>
      <c r="AA721" s="349"/>
      <c r="AB721" s="349"/>
      <c r="AC721" s="350"/>
      <c r="AD721" s="98"/>
      <c r="AU721" s="346"/>
      <c r="AV721" s="346"/>
    </row>
    <row r="722" spans="3:48" ht="10.9" customHeight="1">
      <c r="C722" s="353"/>
      <c r="D722" s="356"/>
      <c r="E722" s="359"/>
      <c r="F722" s="362"/>
      <c r="G722" s="353"/>
      <c r="H722" s="365"/>
      <c r="I722" s="372"/>
      <c r="J722" s="373"/>
      <c r="K722" s="374"/>
      <c r="L722" s="375"/>
      <c r="M722" s="376"/>
      <c r="N722" s="376"/>
      <c r="O722" s="376"/>
      <c r="P722" s="376"/>
      <c r="Q722" s="377"/>
      <c r="R722" s="372"/>
      <c r="S722" s="373"/>
      <c r="T722" s="380"/>
      <c r="U722" s="387"/>
      <c r="V722" s="388"/>
      <c r="W722" s="389"/>
      <c r="X722" s="348"/>
      <c r="Y722" s="349"/>
      <c r="Z722" s="349"/>
      <c r="AA722" s="349"/>
      <c r="AB722" s="349"/>
      <c r="AC722" s="350"/>
      <c r="AD722" s="98"/>
      <c r="AU722" s="346"/>
      <c r="AV722" s="346"/>
    </row>
    <row r="723" spans="3:48" ht="10.9" customHeight="1">
      <c r="C723" s="351">
        <v>8</v>
      </c>
      <c r="D723" s="354" t="s">
        <v>9</v>
      </c>
      <c r="E723" s="357">
        <v>11</v>
      </c>
      <c r="F723" s="360" t="s">
        <v>10</v>
      </c>
      <c r="G723" s="351" t="s">
        <v>25</v>
      </c>
      <c r="H723" s="363"/>
      <c r="I723" s="366"/>
      <c r="J723" s="367"/>
      <c r="K723" s="368"/>
      <c r="L723" s="375">
        <f t="shared" ref="L723" si="370">IF(AND(I723="△",AU723="●"),2+ROUNDDOWN(($K$246-100)/100,0)*2,0)</f>
        <v>0</v>
      </c>
      <c r="M723" s="376"/>
      <c r="N723" s="376"/>
      <c r="O723" s="376"/>
      <c r="P723" s="376"/>
      <c r="Q723" s="377"/>
      <c r="R723" s="366"/>
      <c r="S723" s="367"/>
      <c r="T723" s="378"/>
      <c r="U723" s="381">
        <f t="shared" ref="U723" si="371">IF(R723="①",$AL$198,IF(R723="②",$AL$229,0))</f>
        <v>0</v>
      </c>
      <c r="V723" s="382"/>
      <c r="W723" s="383"/>
      <c r="X723" s="348">
        <f t="shared" ref="X723" si="372">IF(I723="○",L723,ROUNDUP(L723*U723,1))</f>
        <v>0</v>
      </c>
      <c r="Y723" s="349"/>
      <c r="Z723" s="349"/>
      <c r="AA723" s="349"/>
      <c r="AB723" s="349"/>
      <c r="AC723" s="350"/>
      <c r="AD723" s="98"/>
      <c r="AU723" s="346" t="str">
        <f t="shared" ref="AU723" si="373">IF(OR(I723="×",AU727="×"),"×","●")</f>
        <v>●</v>
      </c>
      <c r="AV723" s="346">
        <f t="shared" ref="AV723" si="374">IF(AU723="●",IF(I723="定","-",I723),"-")</f>
        <v>0</v>
      </c>
    </row>
    <row r="724" spans="3:48" ht="10.9" customHeight="1">
      <c r="C724" s="352"/>
      <c r="D724" s="355"/>
      <c r="E724" s="358"/>
      <c r="F724" s="361"/>
      <c r="G724" s="352"/>
      <c r="H724" s="364"/>
      <c r="I724" s="369"/>
      <c r="J724" s="370"/>
      <c r="K724" s="371"/>
      <c r="L724" s="375"/>
      <c r="M724" s="376"/>
      <c r="N724" s="376"/>
      <c r="O724" s="376"/>
      <c r="P724" s="376"/>
      <c r="Q724" s="377"/>
      <c r="R724" s="369"/>
      <c r="S724" s="370"/>
      <c r="T724" s="379"/>
      <c r="U724" s="384"/>
      <c r="V724" s="385"/>
      <c r="W724" s="386"/>
      <c r="X724" s="348"/>
      <c r="Y724" s="349"/>
      <c r="Z724" s="349"/>
      <c r="AA724" s="349"/>
      <c r="AB724" s="349"/>
      <c r="AC724" s="350"/>
      <c r="AD724" s="98"/>
      <c r="AU724" s="346"/>
      <c r="AV724" s="346"/>
    </row>
    <row r="725" spans="3:48" ht="10.9" customHeight="1">
      <c r="C725" s="352"/>
      <c r="D725" s="355"/>
      <c r="E725" s="358"/>
      <c r="F725" s="361"/>
      <c r="G725" s="352"/>
      <c r="H725" s="364"/>
      <c r="I725" s="369"/>
      <c r="J725" s="370"/>
      <c r="K725" s="371"/>
      <c r="L725" s="375"/>
      <c r="M725" s="376"/>
      <c r="N725" s="376"/>
      <c r="O725" s="376"/>
      <c r="P725" s="376"/>
      <c r="Q725" s="377"/>
      <c r="R725" s="369"/>
      <c r="S725" s="370"/>
      <c r="T725" s="379"/>
      <c r="U725" s="384"/>
      <c r="V725" s="385"/>
      <c r="W725" s="386"/>
      <c r="X725" s="348"/>
      <c r="Y725" s="349"/>
      <c r="Z725" s="349"/>
      <c r="AA725" s="349"/>
      <c r="AB725" s="349"/>
      <c r="AC725" s="350"/>
      <c r="AD725" s="98"/>
      <c r="AU725" s="346"/>
      <c r="AV725" s="346"/>
    </row>
    <row r="726" spans="3:48" ht="10.9" customHeight="1">
      <c r="C726" s="353"/>
      <c r="D726" s="356"/>
      <c r="E726" s="359"/>
      <c r="F726" s="362"/>
      <c r="G726" s="353"/>
      <c r="H726" s="365"/>
      <c r="I726" s="372"/>
      <c r="J726" s="373"/>
      <c r="K726" s="374"/>
      <c r="L726" s="375"/>
      <c r="M726" s="376"/>
      <c r="N726" s="376"/>
      <c r="O726" s="376"/>
      <c r="P726" s="376"/>
      <c r="Q726" s="377"/>
      <c r="R726" s="372"/>
      <c r="S726" s="373"/>
      <c r="T726" s="380"/>
      <c r="U726" s="387"/>
      <c r="V726" s="388"/>
      <c r="W726" s="389"/>
      <c r="X726" s="348"/>
      <c r="Y726" s="349"/>
      <c r="Z726" s="349"/>
      <c r="AA726" s="349"/>
      <c r="AB726" s="349"/>
      <c r="AC726" s="350"/>
      <c r="AD726" s="98"/>
      <c r="AU726" s="346"/>
      <c r="AV726" s="346"/>
    </row>
    <row r="727" spans="3:48" ht="10.9" customHeight="1">
      <c r="C727" s="351">
        <v>8</v>
      </c>
      <c r="D727" s="354" t="s">
        <v>9</v>
      </c>
      <c r="E727" s="357">
        <v>12</v>
      </c>
      <c r="F727" s="360" t="s">
        <v>10</v>
      </c>
      <c r="G727" s="351" t="s">
        <v>19</v>
      </c>
      <c r="H727" s="363"/>
      <c r="I727" s="366"/>
      <c r="J727" s="367"/>
      <c r="K727" s="368"/>
      <c r="L727" s="375">
        <f t="shared" ref="L727" si="375">IF(AND(I727="△",AU727="●"),2+ROUNDDOWN(($K$246-100)/100,0)*2,0)</f>
        <v>0</v>
      </c>
      <c r="M727" s="376"/>
      <c r="N727" s="376"/>
      <c r="O727" s="376"/>
      <c r="P727" s="376"/>
      <c r="Q727" s="377"/>
      <c r="R727" s="366"/>
      <c r="S727" s="367"/>
      <c r="T727" s="378"/>
      <c r="U727" s="381">
        <f t="shared" ref="U727" si="376">IF(R727="①",$AL$198,IF(R727="②",$AL$229,0))</f>
        <v>0</v>
      </c>
      <c r="V727" s="382"/>
      <c r="W727" s="383"/>
      <c r="X727" s="348">
        <f t="shared" ref="X727" si="377">IF(I727="○",L727,ROUNDUP(L727*U727,1))</f>
        <v>0</v>
      </c>
      <c r="Y727" s="349"/>
      <c r="Z727" s="349"/>
      <c r="AA727" s="349"/>
      <c r="AB727" s="349"/>
      <c r="AC727" s="350"/>
      <c r="AD727" s="98"/>
      <c r="AU727" s="346" t="str">
        <f t="shared" ref="AU727" si="378">IF(OR(I727="×",AU731="×"),"×","●")</f>
        <v>●</v>
      </c>
      <c r="AV727" s="346">
        <f t="shared" ref="AV727" si="379">IF(AU727="●",IF(I727="定","-",I727),"-")</f>
        <v>0</v>
      </c>
    </row>
    <row r="728" spans="3:48" ht="10.9" customHeight="1">
      <c r="C728" s="352"/>
      <c r="D728" s="355"/>
      <c r="E728" s="358"/>
      <c r="F728" s="361"/>
      <c r="G728" s="352"/>
      <c r="H728" s="364"/>
      <c r="I728" s="369"/>
      <c r="J728" s="370"/>
      <c r="K728" s="371"/>
      <c r="L728" s="375"/>
      <c r="M728" s="376"/>
      <c r="N728" s="376"/>
      <c r="O728" s="376"/>
      <c r="P728" s="376"/>
      <c r="Q728" s="377"/>
      <c r="R728" s="369"/>
      <c r="S728" s="370"/>
      <c r="T728" s="379"/>
      <c r="U728" s="384"/>
      <c r="V728" s="385"/>
      <c r="W728" s="386"/>
      <c r="X728" s="348"/>
      <c r="Y728" s="349"/>
      <c r="Z728" s="349"/>
      <c r="AA728" s="349"/>
      <c r="AB728" s="349"/>
      <c r="AC728" s="350"/>
      <c r="AD728" s="98"/>
      <c r="AU728" s="346"/>
      <c r="AV728" s="346"/>
    </row>
    <row r="729" spans="3:48" ht="10.9" customHeight="1">
      <c r="C729" s="352"/>
      <c r="D729" s="355"/>
      <c r="E729" s="358"/>
      <c r="F729" s="361"/>
      <c r="G729" s="352"/>
      <c r="H729" s="364"/>
      <c r="I729" s="369"/>
      <c r="J729" s="370"/>
      <c r="K729" s="371"/>
      <c r="L729" s="375"/>
      <c r="M729" s="376"/>
      <c r="N729" s="376"/>
      <c r="O729" s="376"/>
      <c r="P729" s="376"/>
      <c r="Q729" s="377"/>
      <c r="R729" s="369"/>
      <c r="S729" s="370"/>
      <c r="T729" s="379"/>
      <c r="U729" s="384"/>
      <c r="V729" s="385"/>
      <c r="W729" s="386"/>
      <c r="X729" s="348"/>
      <c r="Y729" s="349"/>
      <c r="Z729" s="349"/>
      <c r="AA729" s="349"/>
      <c r="AB729" s="349"/>
      <c r="AC729" s="350"/>
      <c r="AD729" s="98"/>
      <c r="AU729" s="346"/>
      <c r="AV729" s="346"/>
    </row>
    <row r="730" spans="3:48" ht="10.9" customHeight="1">
      <c r="C730" s="353"/>
      <c r="D730" s="356"/>
      <c r="E730" s="359"/>
      <c r="F730" s="362"/>
      <c r="G730" s="353"/>
      <c r="H730" s="365"/>
      <c r="I730" s="372"/>
      <c r="J730" s="373"/>
      <c r="K730" s="374"/>
      <c r="L730" s="375"/>
      <c r="M730" s="376"/>
      <c r="N730" s="376"/>
      <c r="O730" s="376"/>
      <c r="P730" s="376"/>
      <c r="Q730" s="377"/>
      <c r="R730" s="372"/>
      <c r="S730" s="373"/>
      <c r="T730" s="380"/>
      <c r="U730" s="387"/>
      <c r="V730" s="388"/>
      <c r="W730" s="389"/>
      <c r="X730" s="348"/>
      <c r="Y730" s="349"/>
      <c r="Z730" s="349"/>
      <c r="AA730" s="349"/>
      <c r="AB730" s="349"/>
      <c r="AC730" s="350"/>
      <c r="AD730" s="98"/>
      <c r="AU730" s="346"/>
      <c r="AV730" s="346"/>
    </row>
    <row r="731" spans="3:48" ht="10.9" customHeight="1">
      <c r="C731" s="351">
        <v>8</v>
      </c>
      <c r="D731" s="354" t="s">
        <v>9</v>
      </c>
      <c r="E731" s="357">
        <v>13</v>
      </c>
      <c r="F731" s="360" t="s">
        <v>10</v>
      </c>
      <c r="G731" s="351" t="s">
        <v>20</v>
      </c>
      <c r="H731" s="363"/>
      <c r="I731" s="366"/>
      <c r="J731" s="367"/>
      <c r="K731" s="368"/>
      <c r="L731" s="375">
        <f t="shared" ref="L731" si="380">IF(AND(I731="△",AU731="●"),2+ROUNDDOWN(($K$246-100)/100,0)*2,0)</f>
        <v>0</v>
      </c>
      <c r="M731" s="376"/>
      <c r="N731" s="376"/>
      <c r="O731" s="376"/>
      <c r="P731" s="376"/>
      <c r="Q731" s="377"/>
      <c r="R731" s="366"/>
      <c r="S731" s="367"/>
      <c r="T731" s="378"/>
      <c r="U731" s="381">
        <f t="shared" ref="U731" si="381">IF(R731="①",$AL$198,IF(R731="②",$AL$229,0))</f>
        <v>0</v>
      </c>
      <c r="V731" s="382"/>
      <c r="W731" s="383"/>
      <c r="X731" s="348">
        <f t="shared" ref="X731" si="382">IF(I731="○",L731,ROUNDUP(L731*U731,1))</f>
        <v>0</v>
      </c>
      <c r="Y731" s="349"/>
      <c r="Z731" s="349"/>
      <c r="AA731" s="349"/>
      <c r="AB731" s="349"/>
      <c r="AC731" s="350"/>
      <c r="AD731" s="98"/>
      <c r="AU731" s="346" t="str">
        <f t="shared" ref="AU731" si="383">IF(OR(I731="×",AU735="×"),"×","●")</f>
        <v>●</v>
      </c>
      <c r="AV731" s="346">
        <f t="shared" ref="AV731" si="384">IF(AU731="●",IF(I731="定","-",I731),"-")</f>
        <v>0</v>
      </c>
    </row>
    <row r="732" spans="3:48" ht="10.9" customHeight="1">
      <c r="C732" s="352"/>
      <c r="D732" s="355"/>
      <c r="E732" s="358"/>
      <c r="F732" s="361"/>
      <c r="G732" s="352"/>
      <c r="H732" s="364"/>
      <c r="I732" s="369"/>
      <c r="J732" s="370"/>
      <c r="K732" s="371"/>
      <c r="L732" s="375"/>
      <c r="M732" s="376"/>
      <c r="N732" s="376"/>
      <c r="O732" s="376"/>
      <c r="P732" s="376"/>
      <c r="Q732" s="377"/>
      <c r="R732" s="369"/>
      <c r="S732" s="370"/>
      <c r="T732" s="379"/>
      <c r="U732" s="384"/>
      <c r="V732" s="385"/>
      <c r="W732" s="386"/>
      <c r="X732" s="348"/>
      <c r="Y732" s="349"/>
      <c r="Z732" s="349"/>
      <c r="AA732" s="349"/>
      <c r="AB732" s="349"/>
      <c r="AC732" s="350"/>
      <c r="AD732" s="98"/>
      <c r="AU732" s="346"/>
      <c r="AV732" s="346"/>
    </row>
    <row r="733" spans="3:48" ht="10.9" customHeight="1">
      <c r="C733" s="352"/>
      <c r="D733" s="355"/>
      <c r="E733" s="358"/>
      <c r="F733" s="361"/>
      <c r="G733" s="352"/>
      <c r="H733" s="364"/>
      <c r="I733" s="369"/>
      <c r="J733" s="370"/>
      <c r="K733" s="371"/>
      <c r="L733" s="375"/>
      <c r="M733" s="376"/>
      <c r="N733" s="376"/>
      <c r="O733" s="376"/>
      <c r="P733" s="376"/>
      <c r="Q733" s="377"/>
      <c r="R733" s="369"/>
      <c r="S733" s="370"/>
      <c r="T733" s="379"/>
      <c r="U733" s="384"/>
      <c r="V733" s="385"/>
      <c r="W733" s="386"/>
      <c r="X733" s="348"/>
      <c r="Y733" s="349"/>
      <c r="Z733" s="349"/>
      <c r="AA733" s="349"/>
      <c r="AB733" s="349"/>
      <c r="AC733" s="350"/>
      <c r="AD733" s="98"/>
      <c r="AU733" s="346"/>
      <c r="AV733" s="346"/>
    </row>
    <row r="734" spans="3:48" ht="10.9" customHeight="1">
      <c r="C734" s="353"/>
      <c r="D734" s="356"/>
      <c r="E734" s="359"/>
      <c r="F734" s="362"/>
      <c r="G734" s="353"/>
      <c r="H734" s="365"/>
      <c r="I734" s="372"/>
      <c r="J734" s="373"/>
      <c r="K734" s="374"/>
      <c r="L734" s="375"/>
      <c r="M734" s="376"/>
      <c r="N734" s="376"/>
      <c r="O734" s="376"/>
      <c r="P734" s="376"/>
      <c r="Q734" s="377"/>
      <c r="R734" s="372"/>
      <c r="S734" s="373"/>
      <c r="T734" s="380"/>
      <c r="U734" s="387"/>
      <c r="V734" s="388"/>
      <c r="W734" s="389"/>
      <c r="X734" s="348"/>
      <c r="Y734" s="349"/>
      <c r="Z734" s="349"/>
      <c r="AA734" s="349"/>
      <c r="AB734" s="349"/>
      <c r="AC734" s="350"/>
      <c r="AD734" s="98"/>
      <c r="AU734" s="346"/>
      <c r="AV734" s="346"/>
    </row>
    <row r="735" spans="3:48" ht="10.9" customHeight="1">
      <c r="C735" s="351">
        <v>8</v>
      </c>
      <c r="D735" s="354" t="s">
        <v>9</v>
      </c>
      <c r="E735" s="357">
        <v>14</v>
      </c>
      <c r="F735" s="360" t="s">
        <v>10</v>
      </c>
      <c r="G735" s="351" t="s">
        <v>21</v>
      </c>
      <c r="H735" s="363"/>
      <c r="I735" s="366"/>
      <c r="J735" s="367"/>
      <c r="K735" s="368"/>
      <c r="L735" s="375">
        <f t="shared" ref="L735" si="385">IF(AND(I735="△",AU735="●"),2+ROUNDDOWN(($K$246-100)/100,0)*2,0)</f>
        <v>0</v>
      </c>
      <c r="M735" s="376"/>
      <c r="N735" s="376"/>
      <c r="O735" s="376"/>
      <c r="P735" s="376"/>
      <c r="Q735" s="377"/>
      <c r="R735" s="366"/>
      <c r="S735" s="367"/>
      <c r="T735" s="378"/>
      <c r="U735" s="381">
        <f t="shared" ref="U735" si="386">IF(R735="①",$AL$198,IF(R735="②",$AL$229,0))</f>
        <v>0</v>
      </c>
      <c r="V735" s="382"/>
      <c r="W735" s="383"/>
      <c r="X735" s="348">
        <f t="shared" ref="X735" si="387">IF(I735="○",L735,ROUNDUP(L735*U735,1))</f>
        <v>0</v>
      </c>
      <c r="Y735" s="349"/>
      <c r="Z735" s="349"/>
      <c r="AA735" s="349"/>
      <c r="AB735" s="349"/>
      <c r="AC735" s="350"/>
      <c r="AD735" s="98"/>
      <c r="AU735" s="346" t="str">
        <f t="shared" ref="AU735" si="388">IF(OR(I735="×",AU739="×"),"×","●")</f>
        <v>●</v>
      </c>
      <c r="AV735" s="346">
        <f t="shared" ref="AV735" si="389">IF(AU735="●",IF(I735="定","-",I735),"-")</f>
        <v>0</v>
      </c>
    </row>
    <row r="736" spans="3:48" ht="10.9" customHeight="1">
      <c r="C736" s="352"/>
      <c r="D736" s="355"/>
      <c r="E736" s="358"/>
      <c r="F736" s="361"/>
      <c r="G736" s="352"/>
      <c r="H736" s="364"/>
      <c r="I736" s="369"/>
      <c r="J736" s="370"/>
      <c r="K736" s="371"/>
      <c r="L736" s="375"/>
      <c r="M736" s="376"/>
      <c r="N736" s="376"/>
      <c r="O736" s="376"/>
      <c r="P736" s="376"/>
      <c r="Q736" s="377"/>
      <c r="R736" s="369"/>
      <c r="S736" s="370"/>
      <c r="T736" s="379"/>
      <c r="U736" s="384"/>
      <c r="V736" s="385"/>
      <c r="W736" s="386"/>
      <c r="X736" s="348"/>
      <c r="Y736" s="349"/>
      <c r="Z736" s="349"/>
      <c r="AA736" s="349"/>
      <c r="AB736" s="349"/>
      <c r="AC736" s="350"/>
      <c r="AD736" s="98"/>
      <c r="AU736" s="346"/>
      <c r="AV736" s="346"/>
    </row>
    <row r="737" spans="3:48" ht="10.9" customHeight="1">
      <c r="C737" s="352"/>
      <c r="D737" s="355"/>
      <c r="E737" s="358"/>
      <c r="F737" s="361"/>
      <c r="G737" s="352"/>
      <c r="H737" s="364"/>
      <c r="I737" s="369"/>
      <c r="J737" s="370"/>
      <c r="K737" s="371"/>
      <c r="L737" s="375"/>
      <c r="M737" s="376"/>
      <c r="N737" s="376"/>
      <c r="O737" s="376"/>
      <c r="P737" s="376"/>
      <c r="Q737" s="377"/>
      <c r="R737" s="369"/>
      <c r="S737" s="370"/>
      <c r="T737" s="379"/>
      <c r="U737" s="384"/>
      <c r="V737" s="385"/>
      <c r="W737" s="386"/>
      <c r="X737" s="348"/>
      <c r="Y737" s="349"/>
      <c r="Z737" s="349"/>
      <c r="AA737" s="349"/>
      <c r="AB737" s="349"/>
      <c r="AC737" s="350"/>
      <c r="AD737" s="98"/>
      <c r="AU737" s="346"/>
      <c r="AV737" s="346"/>
    </row>
    <row r="738" spans="3:48" ht="10.9" customHeight="1">
      <c r="C738" s="353"/>
      <c r="D738" s="356"/>
      <c r="E738" s="359"/>
      <c r="F738" s="362"/>
      <c r="G738" s="353"/>
      <c r="H738" s="365"/>
      <c r="I738" s="372"/>
      <c r="J738" s="373"/>
      <c r="K738" s="374"/>
      <c r="L738" s="375"/>
      <c r="M738" s="376"/>
      <c r="N738" s="376"/>
      <c r="O738" s="376"/>
      <c r="P738" s="376"/>
      <c r="Q738" s="377"/>
      <c r="R738" s="372"/>
      <c r="S738" s="373"/>
      <c r="T738" s="380"/>
      <c r="U738" s="387"/>
      <c r="V738" s="388"/>
      <c r="W738" s="389"/>
      <c r="X738" s="348"/>
      <c r="Y738" s="349"/>
      <c r="Z738" s="349"/>
      <c r="AA738" s="349"/>
      <c r="AB738" s="349"/>
      <c r="AC738" s="350"/>
      <c r="AD738" s="98"/>
      <c r="AU738" s="346"/>
      <c r="AV738" s="346"/>
    </row>
    <row r="739" spans="3:48" ht="10.9" customHeight="1">
      <c r="C739" s="351">
        <v>8</v>
      </c>
      <c r="D739" s="354" t="s">
        <v>9</v>
      </c>
      <c r="E739" s="357">
        <v>15</v>
      </c>
      <c r="F739" s="360" t="s">
        <v>10</v>
      </c>
      <c r="G739" s="351" t="s">
        <v>22</v>
      </c>
      <c r="H739" s="363"/>
      <c r="I739" s="366"/>
      <c r="J739" s="367"/>
      <c r="K739" s="368"/>
      <c r="L739" s="375">
        <f t="shared" ref="L739" si="390">IF(AND(I739="△",AU739="●"),2+ROUNDDOWN(($K$246-100)/100,0)*2,0)</f>
        <v>0</v>
      </c>
      <c r="M739" s="376"/>
      <c r="N739" s="376"/>
      <c r="O739" s="376"/>
      <c r="P739" s="376"/>
      <c r="Q739" s="377"/>
      <c r="R739" s="366"/>
      <c r="S739" s="367"/>
      <c r="T739" s="378"/>
      <c r="U739" s="381">
        <f t="shared" ref="U739" si="391">IF(R739="①",$AL$198,IF(R739="②",$AL$229,0))</f>
        <v>0</v>
      </c>
      <c r="V739" s="382"/>
      <c r="W739" s="383"/>
      <c r="X739" s="348">
        <f t="shared" ref="X739" si="392">IF(I739="○",L739,ROUNDUP(L739*U739,1))</f>
        <v>0</v>
      </c>
      <c r="Y739" s="349"/>
      <c r="Z739" s="349"/>
      <c r="AA739" s="349"/>
      <c r="AB739" s="349"/>
      <c r="AC739" s="350"/>
      <c r="AD739" s="98"/>
      <c r="AU739" s="346" t="str">
        <f t="shared" ref="AU739" si="393">IF(OR(I739="×",AU743="×"),"×","●")</f>
        <v>●</v>
      </c>
      <c r="AV739" s="346">
        <f t="shared" ref="AV739" si="394">IF(AU739="●",IF(I739="定","-",I739),"-")</f>
        <v>0</v>
      </c>
    </row>
    <row r="740" spans="3:48" ht="10.9" customHeight="1">
      <c r="C740" s="352"/>
      <c r="D740" s="355"/>
      <c r="E740" s="358"/>
      <c r="F740" s="361"/>
      <c r="G740" s="352"/>
      <c r="H740" s="364"/>
      <c r="I740" s="369"/>
      <c r="J740" s="370"/>
      <c r="K740" s="371"/>
      <c r="L740" s="375"/>
      <c r="M740" s="376"/>
      <c r="N740" s="376"/>
      <c r="O740" s="376"/>
      <c r="P740" s="376"/>
      <c r="Q740" s="377"/>
      <c r="R740" s="369"/>
      <c r="S740" s="370"/>
      <c r="T740" s="379"/>
      <c r="U740" s="384"/>
      <c r="V740" s="385"/>
      <c r="W740" s="386"/>
      <c r="X740" s="348"/>
      <c r="Y740" s="349"/>
      <c r="Z740" s="349"/>
      <c r="AA740" s="349"/>
      <c r="AB740" s="349"/>
      <c r="AC740" s="350"/>
      <c r="AD740" s="98"/>
      <c r="AU740" s="346"/>
      <c r="AV740" s="346"/>
    </row>
    <row r="741" spans="3:48" ht="10.9" customHeight="1">
      <c r="C741" s="352"/>
      <c r="D741" s="355"/>
      <c r="E741" s="358"/>
      <c r="F741" s="361"/>
      <c r="G741" s="352"/>
      <c r="H741" s="364"/>
      <c r="I741" s="369"/>
      <c r="J741" s="370"/>
      <c r="K741" s="371"/>
      <c r="L741" s="375"/>
      <c r="M741" s="376"/>
      <c r="N741" s="376"/>
      <c r="O741" s="376"/>
      <c r="P741" s="376"/>
      <c r="Q741" s="377"/>
      <c r="R741" s="369"/>
      <c r="S741" s="370"/>
      <c r="T741" s="379"/>
      <c r="U741" s="384"/>
      <c r="V741" s="385"/>
      <c r="W741" s="386"/>
      <c r="X741" s="348"/>
      <c r="Y741" s="349"/>
      <c r="Z741" s="349"/>
      <c r="AA741" s="349"/>
      <c r="AB741" s="349"/>
      <c r="AC741" s="350"/>
      <c r="AD741" s="98"/>
      <c r="AU741" s="346"/>
      <c r="AV741" s="346"/>
    </row>
    <row r="742" spans="3:48" ht="10.9" customHeight="1">
      <c r="C742" s="353"/>
      <c r="D742" s="356"/>
      <c r="E742" s="359"/>
      <c r="F742" s="362"/>
      <c r="G742" s="353"/>
      <c r="H742" s="365"/>
      <c r="I742" s="372"/>
      <c r="J742" s="373"/>
      <c r="K742" s="374"/>
      <c r="L742" s="375"/>
      <c r="M742" s="376"/>
      <c r="N742" s="376"/>
      <c r="O742" s="376"/>
      <c r="P742" s="376"/>
      <c r="Q742" s="377"/>
      <c r="R742" s="372"/>
      <c r="S742" s="373"/>
      <c r="T742" s="380"/>
      <c r="U742" s="387"/>
      <c r="V742" s="388"/>
      <c r="W742" s="389"/>
      <c r="X742" s="348"/>
      <c r="Y742" s="349"/>
      <c r="Z742" s="349"/>
      <c r="AA742" s="349"/>
      <c r="AB742" s="349"/>
      <c r="AC742" s="350"/>
      <c r="AD742" s="98"/>
      <c r="AU742" s="346"/>
      <c r="AV742" s="346"/>
    </row>
    <row r="743" spans="3:48" ht="10.9" customHeight="1">
      <c r="C743" s="351">
        <v>8</v>
      </c>
      <c r="D743" s="354" t="s">
        <v>9</v>
      </c>
      <c r="E743" s="357">
        <v>16</v>
      </c>
      <c r="F743" s="360" t="s">
        <v>10</v>
      </c>
      <c r="G743" s="352" t="s">
        <v>23</v>
      </c>
      <c r="H743" s="364"/>
      <c r="I743" s="369"/>
      <c r="J743" s="370"/>
      <c r="K743" s="371"/>
      <c r="L743" s="375">
        <f t="shared" ref="L743" si="395">IF(AND(I743="△",AU743="●"),2+ROUNDDOWN(($K$246-100)/100,0)*2,0)</f>
        <v>0</v>
      </c>
      <c r="M743" s="376"/>
      <c r="N743" s="376"/>
      <c r="O743" s="376"/>
      <c r="P743" s="376"/>
      <c r="Q743" s="377"/>
      <c r="R743" s="366"/>
      <c r="S743" s="367"/>
      <c r="T743" s="378"/>
      <c r="U743" s="381">
        <f t="shared" ref="U743" si="396">IF(R743="①",$AL$198,IF(R743="②",$AL$229,0))</f>
        <v>0</v>
      </c>
      <c r="V743" s="382"/>
      <c r="W743" s="383"/>
      <c r="X743" s="348">
        <f t="shared" ref="X743" si="397">IF(I743="○",L743,ROUNDUP(L743*U743,1))</f>
        <v>0</v>
      </c>
      <c r="Y743" s="349"/>
      <c r="Z743" s="349"/>
      <c r="AA743" s="349"/>
      <c r="AB743" s="349"/>
      <c r="AC743" s="350"/>
      <c r="AD743" s="98"/>
      <c r="AU743" s="346" t="str">
        <f t="shared" ref="AU743" si="398">IF(OR(I743="×",AU747="×"),"×","●")</f>
        <v>●</v>
      </c>
      <c r="AV743" s="346">
        <f t="shared" ref="AV743" si="399">IF(AU743="●",IF(I743="定","-",I743),"-")</f>
        <v>0</v>
      </c>
    </row>
    <row r="744" spans="3:48" ht="10.9" customHeight="1">
      <c r="C744" s="352"/>
      <c r="D744" s="355"/>
      <c r="E744" s="358"/>
      <c r="F744" s="361"/>
      <c r="G744" s="352"/>
      <c r="H744" s="364"/>
      <c r="I744" s="369"/>
      <c r="J744" s="370"/>
      <c r="K744" s="371"/>
      <c r="L744" s="375"/>
      <c r="M744" s="376"/>
      <c r="N744" s="376"/>
      <c r="O744" s="376"/>
      <c r="P744" s="376"/>
      <c r="Q744" s="377"/>
      <c r="R744" s="369"/>
      <c r="S744" s="370"/>
      <c r="T744" s="379"/>
      <c r="U744" s="384"/>
      <c r="V744" s="385"/>
      <c r="W744" s="386"/>
      <c r="X744" s="348"/>
      <c r="Y744" s="349"/>
      <c r="Z744" s="349"/>
      <c r="AA744" s="349"/>
      <c r="AB744" s="349"/>
      <c r="AC744" s="350"/>
      <c r="AD744" s="98"/>
      <c r="AU744" s="346"/>
      <c r="AV744" s="346"/>
    </row>
    <row r="745" spans="3:48" ht="10.9" customHeight="1">
      <c r="C745" s="352"/>
      <c r="D745" s="355"/>
      <c r="E745" s="358"/>
      <c r="F745" s="361"/>
      <c r="G745" s="352"/>
      <c r="H745" s="364"/>
      <c r="I745" s="369"/>
      <c r="J745" s="370"/>
      <c r="K745" s="371"/>
      <c r="L745" s="375"/>
      <c r="M745" s="376"/>
      <c r="N745" s="376"/>
      <c r="O745" s="376"/>
      <c r="P745" s="376"/>
      <c r="Q745" s="377"/>
      <c r="R745" s="369"/>
      <c r="S745" s="370"/>
      <c r="T745" s="379"/>
      <c r="U745" s="384"/>
      <c r="V745" s="385"/>
      <c r="W745" s="386"/>
      <c r="X745" s="348"/>
      <c r="Y745" s="349"/>
      <c r="Z745" s="349"/>
      <c r="AA745" s="349"/>
      <c r="AB745" s="349"/>
      <c r="AC745" s="350"/>
      <c r="AD745" s="98"/>
      <c r="AU745" s="346"/>
      <c r="AV745" s="346"/>
    </row>
    <row r="746" spans="3:48" ht="10.9" customHeight="1">
      <c r="C746" s="353"/>
      <c r="D746" s="356"/>
      <c r="E746" s="359"/>
      <c r="F746" s="362"/>
      <c r="G746" s="353"/>
      <c r="H746" s="365"/>
      <c r="I746" s="372"/>
      <c r="J746" s="373"/>
      <c r="K746" s="374"/>
      <c r="L746" s="375"/>
      <c r="M746" s="376"/>
      <c r="N746" s="376"/>
      <c r="O746" s="376"/>
      <c r="P746" s="376"/>
      <c r="Q746" s="377"/>
      <c r="R746" s="372"/>
      <c r="S746" s="373"/>
      <c r="T746" s="380"/>
      <c r="U746" s="387"/>
      <c r="V746" s="388"/>
      <c r="W746" s="389"/>
      <c r="X746" s="348"/>
      <c r="Y746" s="349"/>
      <c r="Z746" s="349"/>
      <c r="AA746" s="349"/>
      <c r="AB746" s="349"/>
      <c r="AC746" s="350"/>
      <c r="AD746" s="98"/>
      <c r="AU746" s="346"/>
      <c r="AV746" s="346"/>
    </row>
    <row r="747" spans="3:48" ht="10.9" customHeight="1">
      <c r="C747" s="351">
        <v>8</v>
      </c>
      <c r="D747" s="354" t="s">
        <v>9</v>
      </c>
      <c r="E747" s="357">
        <v>17</v>
      </c>
      <c r="F747" s="360" t="s">
        <v>10</v>
      </c>
      <c r="G747" s="351" t="s">
        <v>24</v>
      </c>
      <c r="H747" s="363"/>
      <c r="I747" s="366"/>
      <c r="J747" s="367"/>
      <c r="K747" s="368"/>
      <c r="L747" s="375">
        <f t="shared" ref="L747" si="400">IF(AND(I747="△",AU747="●"),2+ROUNDDOWN(($K$246-100)/100,0)*2,0)</f>
        <v>0</v>
      </c>
      <c r="M747" s="376"/>
      <c r="N747" s="376"/>
      <c r="O747" s="376"/>
      <c r="P747" s="376"/>
      <c r="Q747" s="377"/>
      <c r="R747" s="366"/>
      <c r="S747" s="367"/>
      <c r="T747" s="378"/>
      <c r="U747" s="381">
        <f t="shared" ref="U747" si="401">IF(R747="①",$AL$198,IF(R747="②",$AL$229,0))</f>
        <v>0</v>
      </c>
      <c r="V747" s="382"/>
      <c r="W747" s="383"/>
      <c r="X747" s="348">
        <f t="shared" ref="X747" si="402">IF(I747="○",L747,ROUNDUP(L747*U747,1))</f>
        <v>0</v>
      </c>
      <c r="Y747" s="349"/>
      <c r="Z747" s="349"/>
      <c r="AA747" s="349"/>
      <c r="AB747" s="349"/>
      <c r="AC747" s="350"/>
      <c r="AD747" s="98"/>
      <c r="AU747" s="346" t="str">
        <f t="shared" ref="AU747" si="403">IF(OR(I747="×",AU751="×"),"×","●")</f>
        <v>●</v>
      </c>
      <c r="AV747" s="346">
        <f t="shared" ref="AV747" si="404">IF(AU747="●",IF(I747="定","-",I747),"-")</f>
        <v>0</v>
      </c>
    </row>
    <row r="748" spans="3:48" ht="10.9" customHeight="1">
      <c r="C748" s="352"/>
      <c r="D748" s="355"/>
      <c r="E748" s="358"/>
      <c r="F748" s="361"/>
      <c r="G748" s="352"/>
      <c r="H748" s="364"/>
      <c r="I748" s="369"/>
      <c r="J748" s="370"/>
      <c r="K748" s="371"/>
      <c r="L748" s="375"/>
      <c r="M748" s="376"/>
      <c r="N748" s="376"/>
      <c r="O748" s="376"/>
      <c r="P748" s="376"/>
      <c r="Q748" s="377"/>
      <c r="R748" s="369"/>
      <c r="S748" s="370"/>
      <c r="T748" s="379"/>
      <c r="U748" s="384"/>
      <c r="V748" s="385"/>
      <c r="W748" s="386"/>
      <c r="X748" s="348"/>
      <c r="Y748" s="349"/>
      <c r="Z748" s="349"/>
      <c r="AA748" s="349"/>
      <c r="AB748" s="349"/>
      <c r="AC748" s="350"/>
      <c r="AD748" s="98"/>
      <c r="AU748" s="346"/>
      <c r="AV748" s="346"/>
    </row>
    <row r="749" spans="3:48" ht="10.9" customHeight="1">
      <c r="C749" s="352"/>
      <c r="D749" s="355"/>
      <c r="E749" s="358"/>
      <c r="F749" s="361"/>
      <c r="G749" s="352"/>
      <c r="H749" s="364"/>
      <c r="I749" s="369"/>
      <c r="J749" s="370"/>
      <c r="K749" s="371"/>
      <c r="L749" s="375"/>
      <c r="M749" s="376"/>
      <c r="N749" s="376"/>
      <c r="O749" s="376"/>
      <c r="P749" s="376"/>
      <c r="Q749" s="377"/>
      <c r="R749" s="369"/>
      <c r="S749" s="370"/>
      <c r="T749" s="379"/>
      <c r="U749" s="384"/>
      <c r="V749" s="385"/>
      <c r="W749" s="386"/>
      <c r="X749" s="348"/>
      <c r="Y749" s="349"/>
      <c r="Z749" s="349"/>
      <c r="AA749" s="349"/>
      <c r="AB749" s="349"/>
      <c r="AC749" s="350"/>
      <c r="AD749" s="98"/>
      <c r="AU749" s="346"/>
      <c r="AV749" s="346"/>
    </row>
    <row r="750" spans="3:48" ht="10.9" customHeight="1">
      <c r="C750" s="353"/>
      <c r="D750" s="356"/>
      <c r="E750" s="359"/>
      <c r="F750" s="362"/>
      <c r="G750" s="353"/>
      <c r="H750" s="365"/>
      <c r="I750" s="372"/>
      <c r="J750" s="373"/>
      <c r="K750" s="374"/>
      <c r="L750" s="375"/>
      <c r="M750" s="376"/>
      <c r="N750" s="376"/>
      <c r="O750" s="376"/>
      <c r="P750" s="376"/>
      <c r="Q750" s="377"/>
      <c r="R750" s="372"/>
      <c r="S750" s="373"/>
      <c r="T750" s="380"/>
      <c r="U750" s="387"/>
      <c r="V750" s="388"/>
      <c r="W750" s="389"/>
      <c r="X750" s="348"/>
      <c r="Y750" s="349"/>
      <c r="Z750" s="349"/>
      <c r="AA750" s="349"/>
      <c r="AB750" s="349"/>
      <c r="AC750" s="350"/>
      <c r="AD750" s="98"/>
      <c r="AU750" s="346"/>
      <c r="AV750" s="346"/>
    </row>
    <row r="751" spans="3:48" ht="10.9" customHeight="1">
      <c r="C751" s="351">
        <v>8</v>
      </c>
      <c r="D751" s="354" t="s">
        <v>9</v>
      </c>
      <c r="E751" s="357">
        <v>18</v>
      </c>
      <c r="F751" s="360" t="s">
        <v>10</v>
      </c>
      <c r="G751" s="351" t="s">
        <v>25</v>
      </c>
      <c r="H751" s="363"/>
      <c r="I751" s="366"/>
      <c r="J751" s="367"/>
      <c r="K751" s="368"/>
      <c r="L751" s="375">
        <f t="shared" ref="L751" si="405">IF(AND(I751="△",AU751="●"),2+ROUNDDOWN(($K$246-100)/100,0)*2,0)</f>
        <v>0</v>
      </c>
      <c r="M751" s="376"/>
      <c r="N751" s="376"/>
      <c r="O751" s="376"/>
      <c r="P751" s="376"/>
      <c r="Q751" s="377"/>
      <c r="R751" s="366"/>
      <c r="S751" s="367"/>
      <c r="T751" s="378"/>
      <c r="U751" s="381">
        <f t="shared" ref="U751" si="406">IF(R751="①",$AL$198,IF(R751="②",$AL$229,0))</f>
        <v>0</v>
      </c>
      <c r="V751" s="382"/>
      <c r="W751" s="383"/>
      <c r="X751" s="348">
        <f t="shared" ref="X751" si="407">IF(I751="○",L751,ROUNDUP(L751*U751,1))</f>
        <v>0</v>
      </c>
      <c r="Y751" s="349"/>
      <c r="Z751" s="349"/>
      <c r="AA751" s="349"/>
      <c r="AB751" s="349"/>
      <c r="AC751" s="350"/>
      <c r="AD751" s="98"/>
      <c r="AU751" s="346" t="str">
        <f t="shared" ref="AU751" si="408">IF(OR(I751="×",AU755="×"),"×","●")</f>
        <v>●</v>
      </c>
      <c r="AV751" s="346">
        <f t="shared" ref="AV751" si="409">IF(AU751="●",IF(I751="定","-",I751),"-")</f>
        <v>0</v>
      </c>
    </row>
    <row r="752" spans="3:48" ht="10.9" customHeight="1">
      <c r="C752" s="352"/>
      <c r="D752" s="355"/>
      <c r="E752" s="358"/>
      <c r="F752" s="361"/>
      <c r="G752" s="352"/>
      <c r="H752" s="364"/>
      <c r="I752" s="369"/>
      <c r="J752" s="370"/>
      <c r="K752" s="371"/>
      <c r="L752" s="375"/>
      <c r="M752" s="376"/>
      <c r="N752" s="376"/>
      <c r="O752" s="376"/>
      <c r="P752" s="376"/>
      <c r="Q752" s="377"/>
      <c r="R752" s="369"/>
      <c r="S752" s="370"/>
      <c r="T752" s="379"/>
      <c r="U752" s="384"/>
      <c r="V752" s="385"/>
      <c r="W752" s="386"/>
      <c r="X752" s="348"/>
      <c r="Y752" s="349"/>
      <c r="Z752" s="349"/>
      <c r="AA752" s="349"/>
      <c r="AB752" s="349"/>
      <c r="AC752" s="350"/>
      <c r="AD752" s="98"/>
      <c r="AU752" s="346"/>
      <c r="AV752" s="346"/>
    </row>
    <row r="753" spans="3:48" ht="10.9" customHeight="1">
      <c r="C753" s="352"/>
      <c r="D753" s="355"/>
      <c r="E753" s="358"/>
      <c r="F753" s="361"/>
      <c r="G753" s="352"/>
      <c r="H753" s="364"/>
      <c r="I753" s="369"/>
      <c r="J753" s="370"/>
      <c r="K753" s="371"/>
      <c r="L753" s="375"/>
      <c r="M753" s="376"/>
      <c r="N753" s="376"/>
      <c r="O753" s="376"/>
      <c r="P753" s="376"/>
      <c r="Q753" s="377"/>
      <c r="R753" s="369"/>
      <c r="S753" s="370"/>
      <c r="T753" s="379"/>
      <c r="U753" s="384"/>
      <c r="V753" s="385"/>
      <c r="W753" s="386"/>
      <c r="X753" s="348"/>
      <c r="Y753" s="349"/>
      <c r="Z753" s="349"/>
      <c r="AA753" s="349"/>
      <c r="AB753" s="349"/>
      <c r="AC753" s="350"/>
      <c r="AD753" s="98"/>
      <c r="AU753" s="346"/>
      <c r="AV753" s="346"/>
    </row>
    <row r="754" spans="3:48" ht="10.9" customHeight="1">
      <c r="C754" s="353"/>
      <c r="D754" s="356"/>
      <c r="E754" s="359"/>
      <c r="F754" s="362"/>
      <c r="G754" s="353"/>
      <c r="H754" s="365"/>
      <c r="I754" s="372"/>
      <c r="J754" s="373"/>
      <c r="K754" s="374"/>
      <c r="L754" s="375"/>
      <c r="M754" s="376"/>
      <c r="N754" s="376"/>
      <c r="O754" s="376"/>
      <c r="P754" s="376"/>
      <c r="Q754" s="377"/>
      <c r="R754" s="372"/>
      <c r="S754" s="373"/>
      <c r="T754" s="380"/>
      <c r="U754" s="387"/>
      <c r="V754" s="388"/>
      <c r="W754" s="389"/>
      <c r="X754" s="348"/>
      <c r="Y754" s="349"/>
      <c r="Z754" s="349"/>
      <c r="AA754" s="349"/>
      <c r="AB754" s="349"/>
      <c r="AC754" s="350"/>
      <c r="AD754" s="98"/>
      <c r="AU754" s="346"/>
      <c r="AV754" s="346"/>
    </row>
    <row r="755" spans="3:48" ht="10.9" customHeight="1">
      <c r="C755" s="351">
        <v>8</v>
      </c>
      <c r="D755" s="354" t="s">
        <v>9</v>
      </c>
      <c r="E755" s="357">
        <v>19</v>
      </c>
      <c r="F755" s="360" t="s">
        <v>10</v>
      </c>
      <c r="G755" s="351" t="s">
        <v>19</v>
      </c>
      <c r="H755" s="363"/>
      <c r="I755" s="366"/>
      <c r="J755" s="367"/>
      <c r="K755" s="368"/>
      <c r="L755" s="375">
        <f t="shared" ref="L755" si="410">IF(AND(I755="△",AU755="●"),2+ROUNDDOWN(($K$246-100)/100,0)*2,0)</f>
        <v>0</v>
      </c>
      <c r="M755" s="376"/>
      <c r="N755" s="376"/>
      <c r="O755" s="376"/>
      <c r="P755" s="376"/>
      <c r="Q755" s="377"/>
      <c r="R755" s="366"/>
      <c r="S755" s="367"/>
      <c r="T755" s="378"/>
      <c r="U755" s="381">
        <f t="shared" ref="U755" si="411">IF(R755="①",$AL$198,IF(R755="②",$AL$229,0))</f>
        <v>0</v>
      </c>
      <c r="V755" s="382"/>
      <c r="W755" s="383"/>
      <c r="X755" s="348">
        <f t="shared" ref="X755" si="412">IF(I755="○",L755,ROUNDUP(L755*U755,1))</f>
        <v>0</v>
      </c>
      <c r="Y755" s="349"/>
      <c r="Z755" s="349"/>
      <c r="AA755" s="349"/>
      <c r="AB755" s="349"/>
      <c r="AC755" s="350"/>
      <c r="AD755" s="98"/>
      <c r="AU755" s="346" t="str">
        <f>IF(I755="×","×","●")</f>
        <v>●</v>
      </c>
      <c r="AV755" s="346">
        <f t="shared" ref="AV755" si="413">IF(AU755="●",IF(I755="定","-",I755),"-")</f>
        <v>0</v>
      </c>
    </row>
    <row r="756" spans="3:48" ht="10.9" customHeight="1">
      <c r="C756" s="352"/>
      <c r="D756" s="355"/>
      <c r="E756" s="358"/>
      <c r="F756" s="361"/>
      <c r="G756" s="352"/>
      <c r="H756" s="364"/>
      <c r="I756" s="369"/>
      <c r="J756" s="370"/>
      <c r="K756" s="371"/>
      <c r="L756" s="375"/>
      <c r="M756" s="376"/>
      <c r="N756" s="376"/>
      <c r="O756" s="376"/>
      <c r="P756" s="376"/>
      <c r="Q756" s="377"/>
      <c r="R756" s="369"/>
      <c r="S756" s="370"/>
      <c r="T756" s="379"/>
      <c r="U756" s="384"/>
      <c r="V756" s="385"/>
      <c r="W756" s="386"/>
      <c r="X756" s="348"/>
      <c r="Y756" s="349"/>
      <c r="Z756" s="349"/>
      <c r="AA756" s="349"/>
      <c r="AB756" s="349"/>
      <c r="AC756" s="350"/>
      <c r="AD756" s="98"/>
      <c r="AU756" s="346"/>
      <c r="AV756" s="346"/>
    </row>
    <row r="757" spans="3:48" ht="10.9" customHeight="1">
      <c r="C757" s="352"/>
      <c r="D757" s="355"/>
      <c r="E757" s="358"/>
      <c r="F757" s="361"/>
      <c r="G757" s="352"/>
      <c r="H757" s="364"/>
      <c r="I757" s="369"/>
      <c r="J757" s="370"/>
      <c r="K757" s="371"/>
      <c r="L757" s="375"/>
      <c r="M757" s="376"/>
      <c r="N757" s="376"/>
      <c r="O757" s="376"/>
      <c r="P757" s="376"/>
      <c r="Q757" s="377"/>
      <c r="R757" s="369"/>
      <c r="S757" s="370"/>
      <c r="T757" s="379"/>
      <c r="U757" s="384"/>
      <c r="V757" s="385"/>
      <c r="W757" s="386"/>
      <c r="X757" s="348"/>
      <c r="Y757" s="349"/>
      <c r="Z757" s="349"/>
      <c r="AA757" s="349"/>
      <c r="AB757" s="349"/>
      <c r="AC757" s="350"/>
      <c r="AD757" s="98"/>
      <c r="AU757" s="346"/>
      <c r="AV757" s="346"/>
    </row>
    <row r="758" spans="3:48" ht="10.9" customHeight="1" thickBot="1">
      <c r="C758" s="353"/>
      <c r="D758" s="356"/>
      <c r="E758" s="359"/>
      <c r="F758" s="362"/>
      <c r="G758" s="353"/>
      <c r="H758" s="365"/>
      <c r="I758" s="372"/>
      <c r="J758" s="373"/>
      <c r="K758" s="374"/>
      <c r="L758" s="375"/>
      <c r="M758" s="376"/>
      <c r="N758" s="376"/>
      <c r="O758" s="376"/>
      <c r="P758" s="376"/>
      <c r="Q758" s="377"/>
      <c r="R758" s="372"/>
      <c r="S758" s="373"/>
      <c r="T758" s="380"/>
      <c r="U758" s="387"/>
      <c r="V758" s="388"/>
      <c r="W758" s="389"/>
      <c r="X758" s="348"/>
      <c r="Y758" s="349"/>
      <c r="Z758" s="349"/>
      <c r="AA758" s="349"/>
      <c r="AB758" s="349"/>
      <c r="AC758" s="350"/>
      <c r="AD758" s="98"/>
      <c r="AU758" s="347"/>
      <c r="AV758" s="347"/>
    </row>
    <row r="759" spans="3:48" ht="14.1" customHeight="1" thickTop="1">
      <c r="C759" s="513" t="s">
        <v>127</v>
      </c>
      <c r="D759" s="514"/>
      <c r="E759" s="514"/>
      <c r="F759" s="514"/>
      <c r="G759" s="514"/>
      <c r="H759" s="514"/>
      <c r="I759" s="515"/>
      <c r="J759" s="513" t="s">
        <v>149</v>
      </c>
      <c r="K759" s="522"/>
      <c r="L759" s="522"/>
      <c r="M759" s="523"/>
      <c r="N759" s="530" t="s">
        <v>256</v>
      </c>
      <c r="O759" s="530"/>
      <c r="P759" s="533">
        <f>COUNTIF(AV291:AV758,"○")</f>
        <v>0</v>
      </c>
      <c r="Q759" s="533"/>
      <c r="R759" s="536" t="s">
        <v>147</v>
      </c>
      <c r="S759" s="530"/>
      <c r="T759" s="533">
        <f>COUNTIF(AV291:AV758,"△")</f>
        <v>0</v>
      </c>
      <c r="U759" s="533"/>
      <c r="V759" s="539">
        <f>SUM(X291:AC758)</f>
        <v>0</v>
      </c>
      <c r="W759" s="540"/>
      <c r="X759" s="540"/>
      <c r="Y759" s="540"/>
      <c r="Z759" s="540"/>
      <c r="AA759" s="545" t="s">
        <v>39</v>
      </c>
      <c r="AB759" s="545"/>
      <c r="AC759" s="546"/>
      <c r="AD759" s="118"/>
      <c r="AE759" s="118"/>
      <c r="AF759" s="118"/>
      <c r="AG759" s="118"/>
      <c r="AU759" s="346">
        <f>COUNTIF(AU291:AU758,"●")</f>
        <v>117</v>
      </c>
      <c r="AV759" s="346">
        <f>COUNTIF(AV291:AV758,"○")+COUNTIF(AV291:AV758,"△")</f>
        <v>0</v>
      </c>
    </row>
    <row r="760" spans="3:48" ht="14.1" customHeight="1">
      <c r="C760" s="516"/>
      <c r="D760" s="517"/>
      <c r="E760" s="517"/>
      <c r="F760" s="517"/>
      <c r="G760" s="517"/>
      <c r="H760" s="517"/>
      <c r="I760" s="518"/>
      <c r="J760" s="524"/>
      <c r="K760" s="525"/>
      <c r="L760" s="525"/>
      <c r="M760" s="526"/>
      <c r="N760" s="531"/>
      <c r="O760" s="531"/>
      <c r="P760" s="534"/>
      <c r="Q760" s="534"/>
      <c r="R760" s="537"/>
      <c r="S760" s="531"/>
      <c r="T760" s="534"/>
      <c r="U760" s="534"/>
      <c r="V760" s="541"/>
      <c r="W760" s="542"/>
      <c r="X760" s="542"/>
      <c r="Y760" s="542"/>
      <c r="Z760" s="542"/>
      <c r="AA760" s="547"/>
      <c r="AB760" s="547"/>
      <c r="AC760" s="548"/>
      <c r="AD760" s="118"/>
      <c r="AE760" s="118"/>
      <c r="AF760" s="118"/>
      <c r="AG760" s="118"/>
      <c r="AU760" s="346"/>
      <c r="AV760" s="346"/>
    </row>
    <row r="761" spans="3:48" ht="14.1" customHeight="1">
      <c r="C761" s="516"/>
      <c r="D761" s="517"/>
      <c r="E761" s="517"/>
      <c r="F761" s="517"/>
      <c r="G761" s="517"/>
      <c r="H761" s="517"/>
      <c r="I761" s="518"/>
      <c r="J761" s="524"/>
      <c r="K761" s="525"/>
      <c r="L761" s="525"/>
      <c r="M761" s="526"/>
      <c r="N761" s="531"/>
      <c r="O761" s="531"/>
      <c r="P761" s="534"/>
      <c r="Q761" s="534"/>
      <c r="R761" s="537"/>
      <c r="S761" s="531"/>
      <c r="T761" s="534"/>
      <c r="U761" s="534"/>
      <c r="V761" s="541"/>
      <c r="W761" s="542"/>
      <c r="X761" s="542"/>
      <c r="Y761" s="542"/>
      <c r="Z761" s="542"/>
      <c r="AA761" s="547"/>
      <c r="AB761" s="547"/>
      <c r="AC761" s="548"/>
      <c r="AU761" s="346"/>
      <c r="AV761" s="346"/>
    </row>
    <row r="762" spans="3:48" ht="14.1" customHeight="1" thickBot="1">
      <c r="C762" s="519"/>
      <c r="D762" s="520"/>
      <c r="E762" s="520"/>
      <c r="F762" s="520"/>
      <c r="G762" s="520"/>
      <c r="H762" s="520"/>
      <c r="I762" s="521"/>
      <c r="J762" s="527"/>
      <c r="K762" s="528"/>
      <c r="L762" s="528"/>
      <c r="M762" s="529"/>
      <c r="N762" s="532"/>
      <c r="O762" s="532"/>
      <c r="P762" s="535"/>
      <c r="Q762" s="535"/>
      <c r="R762" s="538"/>
      <c r="S762" s="532"/>
      <c r="T762" s="535"/>
      <c r="U762" s="535"/>
      <c r="V762" s="543"/>
      <c r="W762" s="544"/>
      <c r="X762" s="544"/>
      <c r="Y762" s="544"/>
      <c r="Z762" s="544"/>
      <c r="AA762" s="549"/>
      <c r="AB762" s="549"/>
      <c r="AC762" s="550"/>
      <c r="AU762" s="551"/>
      <c r="AV762" s="551"/>
    </row>
    <row r="763" spans="3:48" ht="19.5" thickTop="1">
      <c r="AF763" s="230"/>
    </row>
  </sheetData>
  <sheetProtection algorithmName="SHA-512" hashValue="VZffZblWSMxCxkH3PlGEzdFYYUngM4LPuSHWCeStR9TnFH/dG92ALCAX7eNDIuRvQEVzXNT4XjIVUGnMtryMFQ==" saltValue="HvEyl7fOzfsUdynGOl0XoA==" spinCount="100000" sheet="1" formatCells="0"/>
  <mergeCells count="1705">
    <mergeCell ref="V759:Z762"/>
    <mergeCell ref="AA759:AC762"/>
    <mergeCell ref="AU759:AU762"/>
    <mergeCell ref="AV759:AV762"/>
    <mergeCell ref="C759:I762"/>
    <mergeCell ref="J759:M762"/>
    <mergeCell ref="N759:O762"/>
    <mergeCell ref="P759:Q762"/>
    <mergeCell ref="R759:S762"/>
    <mergeCell ref="T759:U762"/>
    <mergeCell ref="L755:Q758"/>
    <mergeCell ref="R755:T758"/>
    <mergeCell ref="U755:W758"/>
    <mergeCell ref="X755:AC758"/>
    <mergeCell ref="AU755:AU758"/>
    <mergeCell ref="AV755:AV758"/>
    <mergeCell ref="C755:C758"/>
    <mergeCell ref="D755:D758"/>
    <mergeCell ref="E755:E758"/>
    <mergeCell ref="F755:F758"/>
    <mergeCell ref="G755:H758"/>
    <mergeCell ref="I755:K758"/>
    <mergeCell ref="L751:Q754"/>
    <mergeCell ref="R751:T754"/>
    <mergeCell ref="U751:W754"/>
    <mergeCell ref="X751:AC754"/>
    <mergeCell ref="AU751:AU754"/>
    <mergeCell ref="AV751:AV754"/>
    <mergeCell ref="C751:C754"/>
    <mergeCell ref="D751:D754"/>
    <mergeCell ref="E751:E754"/>
    <mergeCell ref="F751:F754"/>
    <mergeCell ref="G751:H754"/>
    <mergeCell ref="I751:K754"/>
    <mergeCell ref="L747:Q750"/>
    <mergeCell ref="R747:T750"/>
    <mergeCell ref="U747:W750"/>
    <mergeCell ref="X747:AC750"/>
    <mergeCell ref="AU747:AU750"/>
    <mergeCell ref="AV747:AV750"/>
    <mergeCell ref="C747:C750"/>
    <mergeCell ref="D747:D750"/>
    <mergeCell ref="E747:E750"/>
    <mergeCell ref="F747:F750"/>
    <mergeCell ref="G747:H750"/>
    <mergeCell ref="I747:K750"/>
    <mergeCell ref="L743:Q746"/>
    <mergeCell ref="R743:T746"/>
    <mergeCell ref="U743:W746"/>
    <mergeCell ref="X743:AC746"/>
    <mergeCell ref="AU743:AU746"/>
    <mergeCell ref="AV743:AV746"/>
    <mergeCell ref="C743:C746"/>
    <mergeCell ref="D743:D746"/>
    <mergeCell ref="E743:E746"/>
    <mergeCell ref="F743:F746"/>
    <mergeCell ref="G743:H746"/>
    <mergeCell ref="I743:K746"/>
    <mergeCell ref="L739:Q742"/>
    <mergeCell ref="R739:T742"/>
    <mergeCell ref="U739:W742"/>
    <mergeCell ref="X739:AC742"/>
    <mergeCell ref="AU739:AU742"/>
    <mergeCell ref="AV739:AV742"/>
    <mergeCell ref="C739:C742"/>
    <mergeCell ref="D739:D742"/>
    <mergeCell ref="E739:E742"/>
    <mergeCell ref="F739:F742"/>
    <mergeCell ref="G739:H742"/>
    <mergeCell ref="I739:K742"/>
    <mergeCell ref="L735:Q738"/>
    <mergeCell ref="R735:T738"/>
    <mergeCell ref="U735:W738"/>
    <mergeCell ref="X735:AC738"/>
    <mergeCell ref="AU735:AU738"/>
    <mergeCell ref="AV735:AV738"/>
    <mergeCell ref="C735:C738"/>
    <mergeCell ref="D735:D738"/>
    <mergeCell ref="E735:E738"/>
    <mergeCell ref="F735:F738"/>
    <mergeCell ref="G735:H738"/>
    <mergeCell ref="I735:K738"/>
    <mergeCell ref="L731:Q734"/>
    <mergeCell ref="R731:T734"/>
    <mergeCell ref="U731:W734"/>
    <mergeCell ref="X731:AC734"/>
    <mergeCell ref="AU731:AU734"/>
    <mergeCell ref="AV731:AV734"/>
    <mergeCell ref="C731:C734"/>
    <mergeCell ref="D731:D734"/>
    <mergeCell ref="E731:E734"/>
    <mergeCell ref="F731:F734"/>
    <mergeCell ref="G731:H734"/>
    <mergeCell ref="I731:K734"/>
    <mergeCell ref="L727:Q730"/>
    <mergeCell ref="R727:T730"/>
    <mergeCell ref="U727:W730"/>
    <mergeCell ref="X727:AC730"/>
    <mergeCell ref="AU727:AU730"/>
    <mergeCell ref="AV727:AV730"/>
    <mergeCell ref="C727:C730"/>
    <mergeCell ref="D727:D730"/>
    <mergeCell ref="E727:E730"/>
    <mergeCell ref="F727:F730"/>
    <mergeCell ref="G727:H730"/>
    <mergeCell ref="I727:K730"/>
    <mergeCell ref="L723:Q726"/>
    <mergeCell ref="R723:T726"/>
    <mergeCell ref="U723:W726"/>
    <mergeCell ref="X723:AC726"/>
    <mergeCell ref="AU723:AU726"/>
    <mergeCell ref="AV723:AV726"/>
    <mergeCell ref="C723:C726"/>
    <mergeCell ref="D723:D726"/>
    <mergeCell ref="E723:E726"/>
    <mergeCell ref="F723:F726"/>
    <mergeCell ref="G723:H726"/>
    <mergeCell ref="I723:K726"/>
    <mergeCell ref="L719:Q722"/>
    <mergeCell ref="R719:T722"/>
    <mergeCell ref="U719:W722"/>
    <mergeCell ref="X719:AC722"/>
    <mergeCell ref="AU719:AU722"/>
    <mergeCell ref="AV719:AV722"/>
    <mergeCell ref="C719:C722"/>
    <mergeCell ref="D719:D722"/>
    <mergeCell ref="E719:E722"/>
    <mergeCell ref="F719:F722"/>
    <mergeCell ref="G719:H722"/>
    <mergeCell ref="I719:K722"/>
    <mergeCell ref="L715:Q718"/>
    <mergeCell ref="R715:T718"/>
    <mergeCell ref="U715:W718"/>
    <mergeCell ref="X715:AC718"/>
    <mergeCell ref="AU715:AU718"/>
    <mergeCell ref="AV715:AV718"/>
    <mergeCell ref="C715:C718"/>
    <mergeCell ref="D715:D718"/>
    <mergeCell ref="E715:E718"/>
    <mergeCell ref="F715:F718"/>
    <mergeCell ref="G715:H718"/>
    <mergeCell ref="I715:K718"/>
    <mergeCell ref="L711:Q714"/>
    <mergeCell ref="R711:T714"/>
    <mergeCell ref="U711:W714"/>
    <mergeCell ref="X711:AC714"/>
    <mergeCell ref="AU711:AU714"/>
    <mergeCell ref="AV711:AV714"/>
    <mergeCell ref="C711:C714"/>
    <mergeCell ref="D711:D714"/>
    <mergeCell ref="E711:E714"/>
    <mergeCell ref="F711:F714"/>
    <mergeCell ref="G711:H714"/>
    <mergeCell ref="I711:K714"/>
    <mergeCell ref="L707:Q710"/>
    <mergeCell ref="R707:T710"/>
    <mergeCell ref="U707:W710"/>
    <mergeCell ref="X707:AC710"/>
    <mergeCell ref="AU707:AU710"/>
    <mergeCell ref="AV707:AV710"/>
    <mergeCell ref="C707:C710"/>
    <mergeCell ref="D707:D710"/>
    <mergeCell ref="E707:E710"/>
    <mergeCell ref="F707:F710"/>
    <mergeCell ref="G707:H710"/>
    <mergeCell ref="I707:K710"/>
    <mergeCell ref="L703:Q706"/>
    <mergeCell ref="R703:T706"/>
    <mergeCell ref="U703:W706"/>
    <mergeCell ref="X703:AC706"/>
    <mergeCell ref="AU703:AU706"/>
    <mergeCell ref="AV703:AV706"/>
    <mergeCell ref="C703:C706"/>
    <mergeCell ref="D703:D706"/>
    <mergeCell ref="E703:E706"/>
    <mergeCell ref="F703:F706"/>
    <mergeCell ref="G703:H706"/>
    <mergeCell ref="I703:K706"/>
    <mergeCell ref="L699:Q702"/>
    <mergeCell ref="R699:T702"/>
    <mergeCell ref="U699:W702"/>
    <mergeCell ref="X699:AC702"/>
    <mergeCell ref="AU699:AU702"/>
    <mergeCell ref="AV699:AV702"/>
    <mergeCell ref="C699:C702"/>
    <mergeCell ref="D699:D702"/>
    <mergeCell ref="E699:E702"/>
    <mergeCell ref="F699:F702"/>
    <mergeCell ref="G699:H702"/>
    <mergeCell ref="I699:K702"/>
    <mergeCell ref="L695:Q698"/>
    <mergeCell ref="R695:T698"/>
    <mergeCell ref="U695:W698"/>
    <mergeCell ref="X695:AC698"/>
    <mergeCell ref="AU695:AU698"/>
    <mergeCell ref="AV695:AV698"/>
    <mergeCell ref="C695:C698"/>
    <mergeCell ref="D695:D698"/>
    <mergeCell ref="E695:E698"/>
    <mergeCell ref="F695:F698"/>
    <mergeCell ref="G695:H698"/>
    <mergeCell ref="I695:K698"/>
    <mergeCell ref="L691:Q694"/>
    <mergeCell ref="R691:T694"/>
    <mergeCell ref="U691:W694"/>
    <mergeCell ref="X691:AC694"/>
    <mergeCell ref="AU691:AU694"/>
    <mergeCell ref="AV691:AV694"/>
    <mergeCell ref="C691:C694"/>
    <mergeCell ref="D691:D694"/>
    <mergeCell ref="E691:E694"/>
    <mergeCell ref="F691:F694"/>
    <mergeCell ref="G691:H694"/>
    <mergeCell ref="I691:K694"/>
    <mergeCell ref="L687:Q690"/>
    <mergeCell ref="R687:T690"/>
    <mergeCell ref="U687:W690"/>
    <mergeCell ref="X687:AC690"/>
    <mergeCell ref="AU687:AU690"/>
    <mergeCell ref="AV687:AV690"/>
    <mergeCell ref="C687:C690"/>
    <mergeCell ref="D687:D690"/>
    <mergeCell ref="E687:E690"/>
    <mergeCell ref="F687:F690"/>
    <mergeCell ref="G687:H690"/>
    <mergeCell ref="I687:K690"/>
    <mergeCell ref="L683:Q686"/>
    <mergeCell ref="R683:T686"/>
    <mergeCell ref="U683:W686"/>
    <mergeCell ref="X683:AC686"/>
    <mergeCell ref="AU683:AU686"/>
    <mergeCell ref="AV683:AV686"/>
    <mergeCell ref="C683:C686"/>
    <mergeCell ref="D683:D686"/>
    <mergeCell ref="E683:E686"/>
    <mergeCell ref="F683:F686"/>
    <mergeCell ref="G683:H686"/>
    <mergeCell ref="I683:K686"/>
    <mergeCell ref="L679:Q682"/>
    <mergeCell ref="R679:T682"/>
    <mergeCell ref="U679:W682"/>
    <mergeCell ref="X679:AC682"/>
    <mergeCell ref="AU679:AU682"/>
    <mergeCell ref="AV679:AV682"/>
    <mergeCell ref="C679:C682"/>
    <mergeCell ref="D679:D682"/>
    <mergeCell ref="E679:E682"/>
    <mergeCell ref="F679:F682"/>
    <mergeCell ref="G679:H682"/>
    <mergeCell ref="I679:K682"/>
    <mergeCell ref="L675:Q678"/>
    <mergeCell ref="R675:T678"/>
    <mergeCell ref="U675:W678"/>
    <mergeCell ref="X675:AC678"/>
    <mergeCell ref="AU675:AU678"/>
    <mergeCell ref="AV675:AV678"/>
    <mergeCell ref="C675:C678"/>
    <mergeCell ref="D675:D678"/>
    <mergeCell ref="E675:E678"/>
    <mergeCell ref="F675:F678"/>
    <mergeCell ref="G675:H678"/>
    <mergeCell ref="I675:K678"/>
    <mergeCell ref="L671:Q674"/>
    <mergeCell ref="R671:T674"/>
    <mergeCell ref="U671:W674"/>
    <mergeCell ref="X671:AC674"/>
    <mergeCell ref="AU671:AU674"/>
    <mergeCell ref="AV671:AV674"/>
    <mergeCell ref="C671:C674"/>
    <mergeCell ref="D671:D674"/>
    <mergeCell ref="E671:E674"/>
    <mergeCell ref="F671:F674"/>
    <mergeCell ref="G671:H674"/>
    <mergeCell ref="I671:K674"/>
    <mergeCell ref="L667:Q670"/>
    <mergeCell ref="R667:T670"/>
    <mergeCell ref="U667:W670"/>
    <mergeCell ref="X667:AC670"/>
    <mergeCell ref="AU667:AU670"/>
    <mergeCell ref="AV667:AV670"/>
    <mergeCell ref="C667:C670"/>
    <mergeCell ref="D667:D670"/>
    <mergeCell ref="E667:E670"/>
    <mergeCell ref="F667:F670"/>
    <mergeCell ref="G667:H670"/>
    <mergeCell ref="I667:K670"/>
    <mergeCell ref="L663:Q666"/>
    <mergeCell ref="R663:T666"/>
    <mergeCell ref="U663:W666"/>
    <mergeCell ref="X663:AC666"/>
    <mergeCell ref="AU663:AU666"/>
    <mergeCell ref="AV663:AV666"/>
    <mergeCell ref="C663:C666"/>
    <mergeCell ref="D663:D666"/>
    <mergeCell ref="E663:E666"/>
    <mergeCell ref="F663:F666"/>
    <mergeCell ref="G663:H666"/>
    <mergeCell ref="I663:K666"/>
    <mergeCell ref="L659:Q662"/>
    <mergeCell ref="R659:T662"/>
    <mergeCell ref="U659:W662"/>
    <mergeCell ref="X659:AC662"/>
    <mergeCell ref="AU659:AU662"/>
    <mergeCell ref="AV659:AV662"/>
    <mergeCell ref="C659:C662"/>
    <mergeCell ref="D659:D662"/>
    <mergeCell ref="E659:E662"/>
    <mergeCell ref="F659:F662"/>
    <mergeCell ref="G659:H662"/>
    <mergeCell ref="I659:K662"/>
    <mergeCell ref="L655:Q658"/>
    <mergeCell ref="R655:T658"/>
    <mergeCell ref="U655:W658"/>
    <mergeCell ref="X655:AC658"/>
    <mergeCell ref="AU655:AU658"/>
    <mergeCell ref="AV655:AV658"/>
    <mergeCell ref="C655:C658"/>
    <mergeCell ref="D655:D658"/>
    <mergeCell ref="E655:E658"/>
    <mergeCell ref="F655:F658"/>
    <mergeCell ref="G655:H658"/>
    <mergeCell ref="I655:K658"/>
    <mergeCell ref="L651:Q654"/>
    <mergeCell ref="R651:T654"/>
    <mergeCell ref="U651:W654"/>
    <mergeCell ref="X651:AC654"/>
    <mergeCell ref="AU651:AU654"/>
    <mergeCell ref="AV651:AV654"/>
    <mergeCell ref="C651:C654"/>
    <mergeCell ref="D651:D654"/>
    <mergeCell ref="E651:E654"/>
    <mergeCell ref="F651:F654"/>
    <mergeCell ref="G651:H654"/>
    <mergeCell ref="I651:K654"/>
    <mergeCell ref="L647:Q650"/>
    <mergeCell ref="R647:T650"/>
    <mergeCell ref="U647:W650"/>
    <mergeCell ref="X647:AC650"/>
    <mergeCell ref="AU647:AU650"/>
    <mergeCell ref="AV647:AV650"/>
    <mergeCell ref="C647:C650"/>
    <mergeCell ref="D647:D650"/>
    <mergeCell ref="E647:E650"/>
    <mergeCell ref="F647:F650"/>
    <mergeCell ref="G647:H650"/>
    <mergeCell ref="I647:K650"/>
    <mergeCell ref="L643:Q646"/>
    <mergeCell ref="R643:T646"/>
    <mergeCell ref="U643:W646"/>
    <mergeCell ref="X643:AC646"/>
    <mergeCell ref="AU643:AU646"/>
    <mergeCell ref="AV643:AV646"/>
    <mergeCell ref="C643:C646"/>
    <mergeCell ref="D643:D646"/>
    <mergeCell ref="E643:E646"/>
    <mergeCell ref="F643:F646"/>
    <mergeCell ref="G643:H646"/>
    <mergeCell ref="I643:K646"/>
    <mergeCell ref="L639:Q642"/>
    <mergeCell ref="R639:T642"/>
    <mergeCell ref="U639:W642"/>
    <mergeCell ref="X639:AC642"/>
    <mergeCell ref="AU639:AU642"/>
    <mergeCell ref="AV639:AV642"/>
    <mergeCell ref="C639:C642"/>
    <mergeCell ref="D639:D642"/>
    <mergeCell ref="E639:E642"/>
    <mergeCell ref="F639:F642"/>
    <mergeCell ref="G639:H642"/>
    <mergeCell ref="I639:K642"/>
    <mergeCell ref="L635:Q638"/>
    <mergeCell ref="R635:T638"/>
    <mergeCell ref="U635:W638"/>
    <mergeCell ref="X635:AC638"/>
    <mergeCell ref="AU635:AU638"/>
    <mergeCell ref="AV635:AV638"/>
    <mergeCell ref="C635:C638"/>
    <mergeCell ref="D635:D638"/>
    <mergeCell ref="E635:E638"/>
    <mergeCell ref="F635:F638"/>
    <mergeCell ref="G635:H638"/>
    <mergeCell ref="I635:K638"/>
    <mergeCell ref="L631:Q634"/>
    <mergeCell ref="R631:T634"/>
    <mergeCell ref="U631:W634"/>
    <mergeCell ref="X631:AC634"/>
    <mergeCell ref="AU631:AU634"/>
    <mergeCell ref="AV631:AV634"/>
    <mergeCell ref="C631:C634"/>
    <mergeCell ref="D631:D634"/>
    <mergeCell ref="E631:E634"/>
    <mergeCell ref="F631:F634"/>
    <mergeCell ref="G631:H634"/>
    <mergeCell ref="I631:K634"/>
    <mergeCell ref="L627:Q630"/>
    <mergeCell ref="R627:T630"/>
    <mergeCell ref="U627:W630"/>
    <mergeCell ref="X627:AC630"/>
    <mergeCell ref="AU627:AU630"/>
    <mergeCell ref="AV627:AV630"/>
    <mergeCell ref="C627:C630"/>
    <mergeCell ref="D627:D630"/>
    <mergeCell ref="E627:E630"/>
    <mergeCell ref="F627:F630"/>
    <mergeCell ref="G627:H630"/>
    <mergeCell ref="I627:K630"/>
    <mergeCell ref="L623:Q626"/>
    <mergeCell ref="R623:T626"/>
    <mergeCell ref="U623:W626"/>
    <mergeCell ref="X623:AC626"/>
    <mergeCell ref="AU623:AU626"/>
    <mergeCell ref="AV623:AV626"/>
    <mergeCell ref="C623:C626"/>
    <mergeCell ref="D623:D626"/>
    <mergeCell ref="E623:E626"/>
    <mergeCell ref="F623:F626"/>
    <mergeCell ref="G623:H626"/>
    <mergeCell ref="I623:K626"/>
    <mergeCell ref="L619:Q622"/>
    <mergeCell ref="R619:T622"/>
    <mergeCell ref="U619:W622"/>
    <mergeCell ref="X619:AC622"/>
    <mergeCell ref="AU619:AU622"/>
    <mergeCell ref="AV619:AV622"/>
    <mergeCell ref="C619:C622"/>
    <mergeCell ref="D619:D622"/>
    <mergeCell ref="E619:E622"/>
    <mergeCell ref="F619:F622"/>
    <mergeCell ref="G619:H622"/>
    <mergeCell ref="I619:K622"/>
    <mergeCell ref="L615:Q618"/>
    <mergeCell ref="R615:T618"/>
    <mergeCell ref="U615:W618"/>
    <mergeCell ref="X615:AC618"/>
    <mergeCell ref="AU615:AU618"/>
    <mergeCell ref="AV615:AV618"/>
    <mergeCell ref="C615:C618"/>
    <mergeCell ref="D615:D618"/>
    <mergeCell ref="E615:E618"/>
    <mergeCell ref="F615:F618"/>
    <mergeCell ref="G615:H618"/>
    <mergeCell ref="I615:K618"/>
    <mergeCell ref="L611:Q614"/>
    <mergeCell ref="R611:T614"/>
    <mergeCell ref="U611:W614"/>
    <mergeCell ref="X611:AC614"/>
    <mergeCell ref="AU611:AU614"/>
    <mergeCell ref="AV611:AV614"/>
    <mergeCell ref="C611:C614"/>
    <mergeCell ref="D611:D614"/>
    <mergeCell ref="E611:E614"/>
    <mergeCell ref="F611:F614"/>
    <mergeCell ref="G611:H614"/>
    <mergeCell ref="I611:K614"/>
    <mergeCell ref="L607:Q610"/>
    <mergeCell ref="R607:T610"/>
    <mergeCell ref="U607:W610"/>
    <mergeCell ref="X607:AC610"/>
    <mergeCell ref="AU607:AU610"/>
    <mergeCell ref="AV607:AV610"/>
    <mergeCell ref="C607:C610"/>
    <mergeCell ref="D607:D610"/>
    <mergeCell ref="E607:E610"/>
    <mergeCell ref="F607:F610"/>
    <mergeCell ref="G607:H610"/>
    <mergeCell ref="I607:K610"/>
    <mergeCell ref="L603:Q606"/>
    <mergeCell ref="R603:T606"/>
    <mergeCell ref="U603:W606"/>
    <mergeCell ref="X603:AC606"/>
    <mergeCell ref="AU603:AU606"/>
    <mergeCell ref="AV603:AV606"/>
    <mergeCell ref="C603:C606"/>
    <mergeCell ref="D603:D606"/>
    <mergeCell ref="E603:E606"/>
    <mergeCell ref="F603:F606"/>
    <mergeCell ref="G603:H606"/>
    <mergeCell ref="I603:K606"/>
    <mergeCell ref="L599:Q602"/>
    <mergeCell ref="R599:T602"/>
    <mergeCell ref="U599:W602"/>
    <mergeCell ref="X599:AC602"/>
    <mergeCell ref="AU599:AU602"/>
    <mergeCell ref="AV599:AV602"/>
    <mergeCell ref="C599:C602"/>
    <mergeCell ref="D599:D602"/>
    <mergeCell ref="E599:E602"/>
    <mergeCell ref="F599:F602"/>
    <mergeCell ref="G599:H602"/>
    <mergeCell ref="I599:K602"/>
    <mergeCell ref="L595:Q598"/>
    <mergeCell ref="R595:T598"/>
    <mergeCell ref="U595:W598"/>
    <mergeCell ref="X595:AC598"/>
    <mergeCell ref="AU595:AU598"/>
    <mergeCell ref="AV595:AV598"/>
    <mergeCell ref="C595:C598"/>
    <mergeCell ref="D595:D598"/>
    <mergeCell ref="E595:E598"/>
    <mergeCell ref="F595:F598"/>
    <mergeCell ref="G595:H598"/>
    <mergeCell ref="I595:K598"/>
    <mergeCell ref="L591:Q594"/>
    <mergeCell ref="R591:T594"/>
    <mergeCell ref="U591:W594"/>
    <mergeCell ref="X591:AC594"/>
    <mergeCell ref="AU591:AU594"/>
    <mergeCell ref="AV591:AV594"/>
    <mergeCell ref="C591:C594"/>
    <mergeCell ref="D591:D594"/>
    <mergeCell ref="E591:E594"/>
    <mergeCell ref="F591:F594"/>
    <mergeCell ref="G591:H594"/>
    <mergeCell ref="I591:K594"/>
    <mergeCell ref="L587:Q590"/>
    <mergeCell ref="R587:T590"/>
    <mergeCell ref="U587:W590"/>
    <mergeCell ref="X587:AC590"/>
    <mergeCell ref="AU587:AU590"/>
    <mergeCell ref="AV587:AV590"/>
    <mergeCell ref="C587:C590"/>
    <mergeCell ref="D587:D590"/>
    <mergeCell ref="E587:E590"/>
    <mergeCell ref="F587:F590"/>
    <mergeCell ref="G587:H590"/>
    <mergeCell ref="I587:K590"/>
    <mergeCell ref="L583:Q586"/>
    <mergeCell ref="R583:T586"/>
    <mergeCell ref="U583:W586"/>
    <mergeCell ref="X583:AC586"/>
    <mergeCell ref="AU583:AU586"/>
    <mergeCell ref="AV583:AV586"/>
    <mergeCell ref="C583:C586"/>
    <mergeCell ref="D583:D586"/>
    <mergeCell ref="E583:E586"/>
    <mergeCell ref="F583:F586"/>
    <mergeCell ref="G583:H586"/>
    <mergeCell ref="I583:K586"/>
    <mergeCell ref="L579:Q582"/>
    <mergeCell ref="R579:T582"/>
    <mergeCell ref="U579:W582"/>
    <mergeCell ref="X579:AC582"/>
    <mergeCell ref="AU579:AU582"/>
    <mergeCell ref="AV579:AV582"/>
    <mergeCell ref="C579:C582"/>
    <mergeCell ref="D579:D582"/>
    <mergeCell ref="E579:E582"/>
    <mergeCell ref="F579:F582"/>
    <mergeCell ref="G579:H582"/>
    <mergeCell ref="I579:K582"/>
    <mergeCell ref="L575:Q578"/>
    <mergeCell ref="R575:T578"/>
    <mergeCell ref="U575:W578"/>
    <mergeCell ref="X575:AC578"/>
    <mergeCell ref="AU575:AU578"/>
    <mergeCell ref="AV575:AV578"/>
    <mergeCell ref="C575:C578"/>
    <mergeCell ref="D575:D578"/>
    <mergeCell ref="E575:E578"/>
    <mergeCell ref="F575:F578"/>
    <mergeCell ref="G575:H578"/>
    <mergeCell ref="I575:K578"/>
    <mergeCell ref="L571:Q574"/>
    <mergeCell ref="R571:T574"/>
    <mergeCell ref="U571:W574"/>
    <mergeCell ref="X571:AC574"/>
    <mergeCell ref="AU571:AU574"/>
    <mergeCell ref="AV571:AV574"/>
    <mergeCell ref="C571:C574"/>
    <mergeCell ref="D571:D574"/>
    <mergeCell ref="E571:E574"/>
    <mergeCell ref="F571:F574"/>
    <mergeCell ref="G571:H574"/>
    <mergeCell ref="I571:K574"/>
    <mergeCell ref="L567:Q570"/>
    <mergeCell ref="R567:T570"/>
    <mergeCell ref="U567:W570"/>
    <mergeCell ref="X567:AC570"/>
    <mergeCell ref="AU567:AU570"/>
    <mergeCell ref="AV567:AV570"/>
    <mergeCell ref="C567:C570"/>
    <mergeCell ref="D567:D570"/>
    <mergeCell ref="E567:E570"/>
    <mergeCell ref="F567:F570"/>
    <mergeCell ref="G567:H570"/>
    <mergeCell ref="I567:K570"/>
    <mergeCell ref="L563:Q566"/>
    <mergeCell ref="R563:T566"/>
    <mergeCell ref="U563:W566"/>
    <mergeCell ref="X563:AC566"/>
    <mergeCell ref="AU563:AU566"/>
    <mergeCell ref="AV563:AV566"/>
    <mergeCell ref="C563:C566"/>
    <mergeCell ref="D563:D566"/>
    <mergeCell ref="E563:E566"/>
    <mergeCell ref="F563:F566"/>
    <mergeCell ref="G563:H566"/>
    <mergeCell ref="I563:K566"/>
    <mergeCell ref="L559:Q562"/>
    <mergeCell ref="R559:T562"/>
    <mergeCell ref="U559:W562"/>
    <mergeCell ref="X559:AC562"/>
    <mergeCell ref="AU559:AU562"/>
    <mergeCell ref="AV559:AV562"/>
    <mergeCell ref="C559:C562"/>
    <mergeCell ref="D559:D562"/>
    <mergeCell ref="E559:E562"/>
    <mergeCell ref="F559:F562"/>
    <mergeCell ref="G559:H562"/>
    <mergeCell ref="I559:K562"/>
    <mergeCell ref="L555:Q558"/>
    <mergeCell ref="R555:T558"/>
    <mergeCell ref="U555:W558"/>
    <mergeCell ref="X555:AC558"/>
    <mergeCell ref="AU555:AU558"/>
    <mergeCell ref="AV555:AV558"/>
    <mergeCell ref="C555:C558"/>
    <mergeCell ref="D555:D558"/>
    <mergeCell ref="E555:E558"/>
    <mergeCell ref="F555:F558"/>
    <mergeCell ref="G555:H558"/>
    <mergeCell ref="I555:K558"/>
    <mergeCell ref="L551:Q554"/>
    <mergeCell ref="R551:T554"/>
    <mergeCell ref="U551:W554"/>
    <mergeCell ref="X551:AC554"/>
    <mergeCell ref="AU551:AU554"/>
    <mergeCell ref="AV551:AV554"/>
    <mergeCell ref="C551:C554"/>
    <mergeCell ref="D551:D554"/>
    <mergeCell ref="E551:E554"/>
    <mergeCell ref="F551:F554"/>
    <mergeCell ref="G551:H554"/>
    <mergeCell ref="I551:K554"/>
    <mergeCell ref="L547:Q550"/>
    <mergeCell ref="R547:T550"/>
    <mergeCell ref="U547:W550"/>
    <mergeCell ref="X547:AC550"/>
    <mergeCell ref="AU547:AU550"/>
    <mergeCell ref="AV547:AV550"/>
    <mergeCell ref="C547:C550"/>
    <mergeCell ref="D547:D550"/>
    <mergeCell ref="E547:E550"/>
    <mergeCell ref="F547:F550"/>
    <mergeCell ref="G547:H550"/>
    <mergeCell ref="I547:K550"/>
    <mergeCell ref="L543:Q546"/>
    <mergeCell ref="R543:T546"/>
    <mergeCell ref="U543:W546"/>
    <mergeCell ref="X543:AC546"/>
    <mergeCell ref="AU543:AU546"/>
    <mergeCell ref="AV543:AV546"/>
    <mergeCell ref="C543:C546"/>
    <mergeCell ref="D543:D546"/>
    <mergeCell ref="E543:E546"/>
    <mergeCell ref="F543:F546"/>
    <mergeCell ref="G543:H546"/>
    <mergeCell ref="I543:K546"/>
    <mergeCell ref="L539:Q542"/>
    <mergeCell ref="R539:T542"/>
    <mergeCell ref="U539:W542"/>
    <mergeCell ref="X539:AC542"/>
    <mergeCell ref="AU539:AU542"/>
    <mergeCell ref="AV539:AV542"/>
    <mergeCell ref="C539:C542"/>
    <mergeCell ref="D539:D542"/>
    <mergeCell ref="E539:E542"/>
    <mergeCell ref="F539:F542"/>
    <mergeCell ref="G539:H542"/>
    <mergeCell ref="I539:K542"/>
    <mergeCell ref="L535:Q538"/>
    <mergeCell ref="R535:T538"/>
    <mergeCell ref="U535:W538"/>
    <mergeCell ref="X535:AC538"/>
    <mergeCell ref="AU535:AU538"/>
    <mergeCell ref="AV535:AV538"/>
    <mergeCell ref="C535:C538"/>
    <mergeCell ref="D535:D538"/>
    <mergeCell ref="E535:E538"/>
    <mergeCell ref="F535:F538"/>
    <mergeCell ref="G535:H538"/>
    <mergeCell ref="I535:K538"/>
    <mergeCell ref="L531:Q534"/>
    <mergeCell ref="R531:T534"/>
    <mergeCell ref="U531:W534"/>
    <mergeCell ref="X531:AC534"/>
    <mergeCell ref="AU531:AU534"/>
    <mergeCell ref="AV531:AV534"/>
    <mergeCell ref="C531:C534"/>
    <mergeCell ref="D531:D534"/>
    <mergeCell ref="E531:E534"/>
    <mergeCell ref="F531:F534"/>
    <mergeCell ref="G531:H534"/>
    <mergeCell ref="I531:K534"/>
    <mergeCell ref="L527:Q530"/>
    <mergeCell ref="R527:T530"/>
    <mergeCell ref="U527:W530"/>
    <mergeCell ref="X527:AC530"/>
    <mergeCell ref="AU527:AU530"/>
    <mergeCell ref="AV527:AV530"/>
    <mergeCell ref="C527:C530"/>
    <mergeCell ref="D527:D530"/>
    <mergeCell ref="E527:E530"/>
    <mergeCell ref="F527:F530"/>
    <mergeCell ref="G527:H530"/>
    <mergeCell ref="I527:K530"/>
    <mergeCell ref="L523:Q526"/>
    <mergeCell ref="R523:T526"/>
    <mergeCell ref="U523:W526"/>
    <mergeCell ref="X523:AC526"/>
    <mergeCell ref="AU523:AU526"/>
    <mergeCell ref="AV523:AV526"/>
    <mergeCell ref="C523:C526"/>
    <mergeCell ref="D523:D526"/>
    <mergeCell ref="E523:E526"/>
    <mergeCell ref="F523:F526"/>
    <mergeCell ref="G523:H526"/>
    <mergeCell ref="I523:K526"/>
    <mergeCell ref="L519:Q522"/>
    <mergeCell ref="R519:T522"/>
    <mergeCell ref="U519:W522"/>
    <mergeCell ref="X519:AC522"/>
    <mergeCell ref="AU519:AU522"/>
    <mergeCell ref="AV519:AV522"/>
    <mergeCell ref="C519:C522"/>
    <mergeCell ref="D519:D522"/>
    <mergeCell ref="E519:E522"/>
    <mergeCell ref="F519:F522"/>
    <mergeCell ref="G519:H522"/>
    <mergeCell ref="I519:K522"/>
    <mergeCell ref="L515:Q518"/>
    <mergeCell ref="R515:T518"/>
    <mergeCell ref="U515:W518"/>
    <mergeCell ref="X515:AC518"/>
    <mergeCell ref="AU515:AU518"/>
    <mergeCell ref="AV515:AV518"/>
    <mergeCell ref="C515:C518"/>
    <mergeCell ref="D515:D518"/>
    <mergeCell ref="E515:E518"/>
    <mergeCell ref="F515:F518"/>
    <mergeCell ref="G515:H518"/>
    <mergeCell ref="I515:K518"/>
    <mergeCell ref="L511:Q514"/>
    <mergeCell ref="R511:T514"/>
    <mergeCell ref="U511:W514"/>
    <mergeCell ref="X511:AC514"/>
    <mergeCell ref="AU511:AU514"/>
    <mergeCell ref="AV511:AV514"/>
    <mergeCell ref="C511:C514"/>
    <mergeCell ref="D511:D514"/>
    <mergeCell ref="E511:E514"/>
    <mergeCell ref="F511:F514"/>
    <mergeCell ref="G511:H514"/>
    <mergeCell ref="I511:K514"/>
    <mergeCell ref="L507:Q510"/>
    <mergeCell ref="R507:T510"/>
    <mergeCell ref="U507:W510"/>
    <mergeCell ref="X507:AC510"/>
    <mergeCell ref="AU507:AU510"/>
    <mergeCell ref="AV507:AV510"/>
    <mergeCell ref="C507:C510"/>
    <mergeCell ref="D507:D510"/>
    <mergeCell ref="E507:E510"/>
    <mergeCell ref="F507:F510"/>
    <mergeCell ref="G507:H510"/>
    <mergeCell ref="I507:K510"/>
    <mergeCell ref="L503:Q506"/>
    <mergeCell ref="R503:T506"/>
    <mergeCell ref="U503:W506"/>
    <mergeCell ref="X503:AC506"/>
    <mergeCell ref="AU503:AU506"/>
    <mergeCell ref="AV503:AV506"/>
    <mergeCell ref="C503:C506"/>
    <mergeCell ref="D503:D506"/>
    <mergeCell ref="E503:E506"/>
    <mergeCell ref="F503:F506"/>
    <mergeCell ref="G503:H506"/>
    <mergeCell ref="I503:K506"/>
    <mergeCell ref="L499:Q502"/>
    <mergeCell ref="R499:T502"/>
    <mergeCell ref="U499:W502"/>
    <mergeCell ref="X499:AC502"/>
    <mergeCell ref="AU499:AU502"/>
    <mergeCell ref="AV499:AV502"/>
    <mergeCell ref="C499:C502"/>
    <mergeCell ref="D499:D502"/>
    <mergeCell ref="E499:E502"/>
    <mergeCell ref="F499:F502"/>
    <mergeCell ref="G499:H502"/>
    <mergeCell ref="I499:K502"/>
    <mergeCell ref="L495:Q498"/>
    <mergeCell ref="R495:T498"/>
    <mergeCell ref="U495:W498"/>
    <mergeCell ref="X495:AC498"/>
    <mergeCell ref="AU495:AU498"/>
    <mergeCell ref="AV495:AV498"/>
    <mergeCell ref="C495:C498"/>
    <mergeCell ref="D495:D498"/>
    <mergeCell ref="E495:E498"/>
    <mergeCell ref="F495:F498"/>
    <mergeCell ref="G495:H498"/>
    <mergeCell ref="I495:K498"/>
    <mergeCell ref="L491:Q494"/>
    <mergeCell ref="R491:T494"/>
    <mergeCell ref="U491:W494"/>
    <mergeCell ref="X491:AC494"/>
    <mergeCell ref="AU491:AU494"/>
    <mergeCell ref="AV491:AV494"/>
    <mergeCell ref="C491:C494"/>
    <mergeCell ref="D491:D494"/>
    <mergeCell ref="E491:E494"/>
    <mergeCell ref="F491:F494"/>
    <mergeCell ref="G491:H494"/>
    <mergeCell ref="I491:K494"/>
    <mergeCell ref="L487:Q490"/>
    <mergeCell ref="R487:T490"/>
    <mergeCell ref="U487:W490"/>
    <mergeCell ref="X487:AC490"/>
    <mergeCell ref="AU487:AU490"/>
    <mergeCell ref="AV487:AV490"/>
    <mergeCell ref="C487:C490"/>
    <mergeCell ref="D487:D490"/>
    <mergeCell ref="E487:E490"/>
    <mergeCell ref="F487:F490"/>
    <mergeCell ref="G487:H490"/>
    <mergeCell ref="I487:K490"/>
    <mergeCell ref="L483:Q486"/>
    <mergeCell ref="R483:T486"/>
    <mergeCell ref="U483:W486"/>
    <mergeCell ref="X483:AC486"/>
    <mergeCell ref="AU483:AU486"/>
    <mergeCell ref="AV483:AV486"/>
    <mergeCell ref="C483:C486"/>
    <mergeCell ref="D483:D486"/>
    <mergeCell ref="E483:E486"/>
    <mergeCell ref="F483:F486"/>
    <mergeCell ref="G483:H486"/>
    <mergeCell ref="I483:K486"/>
    <mergeCell ref="L479:Q482"/>
    <mergeCell ref="R479:T482"/>
    <mergeCell ref="U479:W482"/>
    <mergeCell ref="X479:AC482"/>
    <mergeCell ref="AU479:AU482"/>
    <mergeCell ref="AV479:AV482"/>
    <mergeCell ref="C479:C482"/>
    <mergeCell ref="D479:D482"/>
    <mergeCell ref="E479:E482"/>
    <mergeCell ref="F479:F482"/>
    <mergeCell ref="G479:H482"/>
    <mergeCell ref="I479:K482"/>
    <mergeCell ref="L475:Q478"/>
    <mergeCell ref="R475:T478"/>
    <mergeCell ref="U475:W478"/>
    <mergeCell ref="X475:AC478"/>
    <mergeCell ref="AU475:AU478"/>
    <mergeCell ref="AV475:AV478"/>
    <mergeCell ref="C475:C478"/>
    <mergeCell ref="D475:D478"/>
    <mergeCell ref="E475:E478"/>
    <mergeCell ref="F475:F478"/>
    <mergeCell ref="G475:H478"/>
    <mergeCell ref="I475:K478"/>
    <mergeCell ref="L471:Q474"/>
    <mergeCell ref="R471:T474"/>
    <mergeCell ref="U471:W474"/>
    <mergeCell ref="X471:AC474"/>
    <mergeCell ref="AU471:AU474"/>
    <mergeCell ref="AV471:AV474"/>
    <mergeCell ref="C471:C474"/>
    <mergeCell ref="D471:D474"/>
    <mergeCell ref="E471:E474"/>
    <mergeCell ref="F471:F474"/>
    <mergeCell ref="G471:H474"/>
    <mergeCell ref="I471:K474"/>
    <mergeCell ref="L467:Q470"/>
    <mergeCell ref="R467:T470"/>
    <mergeCell ref="U467:W470"/>
    <mergeCell ref="X467:AC470"/>
    <mergeCell ref="AU467:AU470"/>
    <mergeCell ref="AV467:AV470"/>
    <mergeCell ref="C467:C470"/>
    <mergeCell ref="D467:D470"/>
    <mergeCell ref="E467:E470"/>
    <mergeCell ref="F467:F470"/>
    <mergeCell ref="G467:H470"/>
    <mergeCell ref="I467:K470"/>
    <mergeCell ref="L463:Q466"/>
    <mergeCell ref="R463:T466"/>
    <mergeCell ref="U463:W466"/>
    <mergeCell ref="X463:AC466"/>
    <mergeCell ref="AU463:AU466"/>
    <mergeCell ref="AV463:AV466"/>
    <mergeCell ref="C463:C466"/>
    <mergeCell ref="D463:D466"/>
    <mergeCell ref="E463:E466"/>
    <mergeCell ref="F463:F466"/>
    <mergeCell ref="G463:H466"/>
    <mergeCell ref="I463:K466"/>
    <mergeCell ref="L459:Q462"/>
    <mergeCell ref="R459:T462"/>
    <mergeCell ref="U459:W462"/>
    <mergeCell ref="X459:AC462"/>
    <mergeCell ref="AU459:AU462"/>
    <mergeCell ref="AV459:AV462"/>
    <mergeCell ref="C459:C462"/>
    <mergeCell ref="D459:D462"/>
    <mergeCell ref="E459:E462"/>
    <mergeCell ref="F459:F462"/>
    <mergeCell ref="G459:H462"/>
    <mergeCell ref="I459:K462"/>
    <mergeCell ref="L455:Q458"/>
    <mergeCell ref="R455:T458"/>
    <mergeCell ref="U455:W458"/>
    <mergeCell ref="X455:AC458"/>
    <mergeCell ref="AU455:AU458"/>
    <mergeCell ref="AV455:AV458"/>
    <mergeCell ref="C455:C458"/>
    <mergeCell ref="D455:D458"/>
    <mergeCell ref="E455:E458"/>
    <mergeCell ref="F455:F458"/>
    <mergeCell ref="G455:H458"/>
    <mergeCell ref="I455:K458"/>
    <mergeCell ref="L451:Q454"/>
    <mergeCell ref="R451:T454"/>
    <mergeCell ref="U451:W454"/>
    <mergeCell ref="X451:AC454"/>
    <mergeCell ref="AU451:AU454"/>
    <mergeCell ref="AV451:AV454"/>
    <mergeCell ref="C451:C454"/>
    <mergeCell ref="D451:D454"/>
    <mergeCell ref="E451:E454"/>
    <mergeCell ref="F451:F454"/>
    <mergeCell ref="G451:H454"/>
    <mergeCell ref="I451:K454"/>
    <mergeCell ref="L447:Q450"/>
    <mergeCell ref="R447:T450"/>
    <mergeCell ref="U447:W450"/>
    <mergeCell ref="X447:AC450"/>
    <mergeCell ref="AU447:AU450"/>
    <mergeCell ref="AV447:AV450"/>
    <mergeCell ref="C447:C450"/>
    <mergeCell ref="D447:D450"/>
    <mergeCell ref="E447:E450"/>
    <mergeCell ref="F447:F450"/>
    <mergeCell ref="G447:H450"/>
    <mergeCell ref="I447:K450"/>
    <mergeCell ref="L443:Q446"/>
    <mergeCell ref="R443:T446"/>
    <mergeCell ref="U443:W446"/>
    <mergeCell ref="X443:AC446"/>
    <mergeCell ref="AU443:AU446"/>
    <mergeCell ref="AV443:AV446"/>
    <mergeCell ref="C443:C446"/>
    <mergeCell ref="D443:D446"/>
    <mergeCell ref="E443:E446"/>
    <mergeCell ref="F443:F446"/>
    <mergeCell ref="G443:H446"/>
    <mergeCell ref="I443:K446"/>
    <mergeCell ref="L439:Q442"/>
    <mergeCell ref="R439:T442"/>
    <mergeCell ref="U439:W442"/>
    <mergeCell ref="X439:AC442"/>
    <mergeCell ref="AU439:AU442"/>
    <mergeCell ref="AV439:AV442"/>
    <mergeCell ref="C439:C442"/>
    <mergeCell ref="D439:D442"/>
    <mergeCell ref="E439:E442"/>
    <mergeCell ref="F439:F442"/>
    <mergeCell ref="G439:H442"/>
    <mergeCell ref="I439:K442"/>
    <mergeCell ref="L435:Q438"/>
    <mergeCell ref="R435:T438"/>
    <mergeCell ref="U435:W438"/>
    <mergeCell ref="X435:AC438"/>
    <mergeCell ref="AU435:AU438"/>
    <mergeCell ref="AV435:AV438"/>
    <mergeCell ref="C435:C438"/>
    <mergeCell ref="D435:D438"/>
    <mergeCell ref="E435:E438"/>
    <mergeCell ref="F435:F438"/>
    <mergeCell ref="G435:H438"/>
    <mergeCell ref="I435:K438"/>
    <mergeCell ref="L431:Q434"/>
    <mergeCell ref="R431:T434"/>
    <mergeCell ref="U431:W434"/>
    <mergeCell ref="X431:AC434"/>
    <mergeCell ref="AU431:AU434"/>
    <mergeCell ref="AV431:AV434"/>
    <mergeCell ref="C431:C434"/>
    <mergeCell ref="D431:D434"/>
    <mergeCell ref="E431:E434"/>
    <mergeCell ref="F431:F434"/>
    <mergeCell ref="G431:H434"/>
    <mergeCell ref="I431:K434"/>
    <mergeCell ref="L427:Q430"/>
    <mergeCell ref="R427:T430"/>
    <mergeCell ref="U427:W430"/>
    <mergeCell ref="X427:AC430"/>
    <mergeCell ref="AU427:AU430"/>
    <mergeCell ref="AV427:AV430"/>
    <mergeCell ref="C427:C430"/>
    <mergeCell ref="D427:D430"/>
    <mergeCell ref="E427:E430"/>
    <mergeCell ref="F427:F430"/>
    <mergeCell ref="G427:H430"/>
    <mergeCell ref="I427:K430"/>
    <mergeCell ref="L423:Q426"/>
    <mergeCell ref="R423:T426"/>
    <mergeCell ref="U423:W426"/>
    <mergeCell ref="X423:AC426"/>
    <mergeCell ref="AU423:AU426"/>
    <mergeCell ref="AV423:AV426"/>
    <mergeCell ref="C423:C426"/>
    <mergeCell ref="D423:D426"/>
    <mergeCell ref="E423:E426"/>
    <mergeCell ref="F423:F426"/>
    <mergeCell ref="G423:H426"/>
    <mergeCell ref="I423:K426"/>
    <mergeCell ref="L419:Q422"/>
    <mergeCell ref="R419:T422"/>
    <mergeCell ref="U419:W422"/>
    <mergeCell ref="X419:AC422"/>
    <mergeCell ref="AU419:AU422"/>
    <mergeCell ref="AV419:AV422"/>
    <mergeCell ref="C419:C422"/>
    <mergeCell ref="D419:D422"/>
    <mergeCell ref="E419:E422"/>
    <mergeCell ref="F419:F422"/>
    <mergeCell ref="G419:H422"/>
    <mergeCell ref="I419:K422"/>
    <mergeCell ref="L415:Q418"/>
    <mergeCell ref="R415:T418"/>
    <mergeCell ref="U415:W418"/>
    <mergeCell ref="X415:AC418"/>
    <mergeCell ref="AU415:AU418"/>
    <mergeCell ref="AV415:AV418"/>
    <mergeCell ref="C415:C418"/>
    <mergeCell ref="D415:D418"/>
    <mergeCell ref="E415:E418"/>
    <mergeCell ref="F415:F418"/>
    <mergeCell ref="G415:H418"/>
    <mergeCell ref="I415:K418"/>
    <mergeCell ref="L411:Q414"/>
    <mergeCell ref="R411:T414"/>
    <mergeCell ref="U411:W414"/>
    <mergeCell ref="X411:AC414"/>
    <mergeCell ref="AU411:AU414"/>
    <mergeCell ref="AV411:AV414"/>
    <mergeCell ref="C411:C414"/>
    <mergeCell ref="D411:D414"/>
    <mergeCell ref="E411:E414"/>
    <mergeCell ref="F411:F414"/>
    <mergeCell ref="G411:H414"/>
    <mergeCell ref="I411:K414"/>
    <mergeCell ref="L407:Q410"/>
    <mergeCell ref="R407:T410"/>
    <mergeCell ref="U407:W410"/>
    <mergeCell ref="X407:AC410"/>
    <mergeCell ref="AU407:AU410"/>
    <mergeCell ref="AV407:AV410"/>
    <mergeCell ref="C407:C410"/>
    <mergeCell ref="D407:D410"/>
    <mergeCell ref="E407:E410"/>
    <mergeCell ref="F407:F410"/>
    <mergeCell ref="G407:H410"/>
    <mergeCell ref="I407:K410"/>
    <mergeCell ref="L403:Q406"/>
    <mergeCell ref="R403:T406"/>
    <mergeCell ref="U403:W406"/>
    <mergeCell ref="X403:AC406"/>
    <mergeCell ref="AU403:AU406"/>
    <mergeCell ref="AV403:AV406"/>
    <mergeCell ref="C403:C406"/>
    <mergeCell ref="D403:D406"/>
    <mergeCell ref="E403:E406"/>
    <mergeCell ref="F403:F406"/>
    <mergeCell ref="G403:H406"/>
    <mergeCell ref="I403:K406"/>
    <mergeCell ref="L399:Q402"/>
    <mergeCell ref="R399:T402"/>
    <mergeCell ref="U399:W402"/>
    <mergeCell ref="X399:AC402"/>
    <mergeCell ref="AU399:AU402"/>
    <mergeCell ref="AV399:AV402"/>
    <mergeCell ref="C399:C402"/>
    <mergeCell ref="D399:D402"/>
    <mergeCell ref="E399:E402"/>
    <mergeCell ref="F399:F402"/>
    <mergeCell ref="G399:H402"/>
    <mergeCell ref="I399:K402"/>
    <mergeCell ref="L395:Q398"/>
    <mergeCell ref="R395:T398"/>
    <mergeCell ref="U395:W398"/>
    <mergeCell ref="X395:AC398"/>
    <mergeCell ref="AU395:AU398"/>
    <mergeCell ref="AV395:AV398"/>
    <mergeCell ref="C395:C398"/>
    <mergeCell ref="D395:D398"/>
    <mergeCell ref="E395:E398"/>
    <mergeCell ref="F395:F398"/>
    <mergeCell ref="G395:H398"/>
    <mergeCell ref="I395:K398"/>
    <mergeCell ref="L391:Q394"/>
    <mergeCell ref="R391:T394"/>
    <mergeCell ref="U391:W394"/>
    <mergeCell ref="X391:AC394"/>
    <mergeCell ref="AU391:AU394"/>
    <mergeCell ref="AV391:AV394"/>
    <mergeCell ref="C391:C394"/>
    <mergeCell ref="D391:D394"/>
    <mergeCell ref="E391:E394"/>
    <mergeCell ref="F391:F394"/>
    <mergeCell ref="G391:H394"/>
    <mergeCell ref="I391:K394"/>
    <mergeCell ref="L387:Q390"/>
    <mergeCell ref="R387:T390"/>
    <mergeCell ref="U387:W390"/>
    <mergeCell ref="X387:AC390"/>
    <mergeCell ref="AU387:AU390"/>
    <mergeCell ref="AV387:AV390"/>
    <mergeCell ref="C387:C390"/>
    <mergeCell ref="D387:D390"/>
    <mergeCell ref="E387:E390"/>
    <mergeCell ref="F387:F390"/>
    <mergeCell ref="G387:H390"/>
    <mergeCell ref="I387:K390"/>
    <mergeCell ref="L383:Q386"/>
    <mergeCell ref="R383:T386"/>
    <mergeCell ref="U383:W386"/>
    <mergeCell ref="X383:AC386"/>
    <mergeCell ref="AU383:AU386"/>
    <mergeCell ref="AV383:AV386"/>
    <mergeCell ref="C383:C386"/>
    <mergeCell ref="D383:D386"/>
    <mergeCell ref="E383:E386"/>
    <mergeCell ref="F383:F386"/>
    <mergeCell ref="G383:H386"/>
    <mergeCell ref="I383:K386"/>
    <mergeCell ref="L379:Q382"/>
    <mergeCell ref="R379:T382"/>
    <mergeCell ref="U379:W382"/>
    <mergeCell ref="X379:AC382"/>
    <mergeCell ref="AU379:AU382"/>
    <mergeCell ref="AV379:AV382"/>
    <mergeCell ref="C379:C382"/>
    <mergeCell ref="D379:D382"/>
    <mergeCell ref="E379:E382"/>
    <mergeCell ref="F379:F382"/>
    <mergeCell ref="G379:H382"/>
    <mergeCell ref="I379:K382"/>
    <mergeCell ref="L375:Q378"/>
    <mergeCell ref="R375:T378"/>
    <mergeCell ref="U375:W378"/>
    <mergeCell ref="X375:AC378"/>
    <mergeCell ref="AU375:AU378"/>
    <mergeCell ref="AV375:AV378"/>
    <mergeCell ref="C375:C378"/>
    <mergeCell ref="D375:D378"/>
    <mergeCell ref="E375:E378"/>
    <mergeCell ref="F375:F378"/>
    <mergeCell ref="G375:H378"/>
    <mergeCell ref="I375:K378"/>
    <mergeCell ref="L371:Q374"/>
    <mergeCell ref="R371:T374"/>
    <mergeCell ref="U371:W374"/>
    <mergeCell ref="X371:AC374"/>
    <mergeCell ref="AU371:AU374"/>
    <mergeCell ref="AV371:AV374"/>
    <mergeCell ref="C371:C374"/>
    <mergeCell ref="D371:D374"/>
    <mergeCell ref="E371:E374"/>
    <mergeCell ref="F371:F374"/>
    <mergeCell ref="G371:H374"/>
    <mergeCell ref="I371:K374"/>
    <mergeCell ref="L367:Q370"/>
    <mergeCell ref="R367:T370"/>
    <mergeCell ref="U367:W370"/>
    <mergeCell ref="X367:AC370"/>
    <mergeCell ref="AU367:AU370"/>
    <mergeCell ref="AV367:AV370"/>
    <mergeCell ref="C367:C370"/>
    <mergeCell ref="D367:D370"/>
    <mergeCell ref="E367:E370"/>
    <mergeCell ref="F367:F370"/>
    <mergeCell ref="G367:H370"/>
    <mergeCell ref="I367:K370"/>
    <mergeCell ref="L363:Q366"/>
    <mergeCell ref="R363:T366"/>
    <mergeCell ref="U363:W366"/>
    <mergeCell ref="X363:AC366"/>
    <mergeCell ref="AU363:AU366"/>
    <mergeCell ref="AV363:AV366"/>
    <mergeCell ref="C363:C366"/>
    <mergeCell ref="D363:D366"/>
    <mergeCell ref="E363:E366"/>
    <mergeCell ref="F363:F366"/>
    <mergeCell ref="G363:H366"/>
    <mergeCell ref="I363:K366"/>
    <mergeCell ref="L359:Q362"/>
    <mergeCell ref="R359:T362"/>
    <mergeCell ref="U359:W362"/>
    <mergeCell ref="X359:AC362"/>
    <mergeCell ref="AU359:AU362"/>
    <mergeCell ref="AV359:AV362"/>
    <mergeCell ref="C359:C362"/>
    <mergeCell ref="D359:D362"/>
    <mergeCell ref="E359:E362"/>
    <mergeCell ref="F359:F362"/>
    <mergeCell ref="G359:H362"/>
    <mergeCell ref="I359:K362"/>
    <mergeCell ref="L355:Q358"/>
    <mergeCell ref="R355:T358"/>
    <mergeCell ref="U355:W358"/>
    <mergeCell ref="X355:AC358"/>
    <mergeCell ref="AU355:AU358"/>
    <mergeCell ref="AV355:AV358"/>
    <mergeCell ref="C355:C358"/>
    <mergeCell ref="D355:D358"/>
    <mergeCell ref="E355:E358"/>
    <mergeCell ref="F355:F358"/>
    <mergeCell ref="G355:H358"/>
    <mergeCell ref="I355:K358"/>
    <mergeCell ref="L351:Q354"/>
    <mergeCell ref="R351:T354"/>
    <mergeCell ref="U351:W354"/>
    <mergeCell ref="X351:AC354"/>
    <mergeCell ref="AU351:AU354"/>
    <mergeCell ref="AV351:AV354"/>
    <mergeCell ref="C351:C354"/>
    <mergeCell ref="D351:D354"/>
    <mergeCell ref="E351:E354"/>
    <mergeCell ref="F351:F354"/>
    <mergeCell ref="G351:H354"/>
    <mergeCell ref="I351:K354"/>
    <mergeCell ref="L347:Q350"/>
    <mergeCell ref="R347:T350"/>
    <mergeCell ref="U347:W350"/>
    <mergeCell ref="X347:AC350"/>
    <mergeCell ref="AU347:AU350"/>
    <mergeCell ref="AV347:AV350"/>
    <mergeCell ref="C347:C350"/>
    <mergeCell ref="D347:D350"/>
    <mergeCell ref="E347:E350"/>
    <mergeCell ref="F347:F350"/>
    <mergeCell ref="G347:H350"/>
    <mergeCell ref="I347:K350"/>
    <mergeCell ref="L343:Q346"/>
    <mergeCell ref="R343:T346"/>
    <mergeCell ref="U343:W346"/>
    <mergeCell ref="X343:AC346"/>
    <mergeCell ref="AU343:AU346"/>
    <mergeCell ref="AV343:AV346"/>
    <mergeCell ref="C343:C346"/>
    <mergeCell ref="D343:D346"/>
    <mergeCell ref="E343:E346"/>
    <mergeCell ref="F343:F346"/>
    <mergeCell ref="G343:H346"/>
    <mergeCell ref="I343:K346"/>
    <mergeCell ref="L339:Q342"/>
    <mergeCell ref="R339:T342"/>
    <mergeCell ref="U339:W342"/>
    <mergeCell ref="X339:AC342"/>
    <mergeCell ref="AU339:AU342"/>
    <mergeCell ref="AV339:AV342"/>
    <mergeCell ref="C339:C342"/>
    <mergeCell ref="D339:D342"/>
    <mergeCell ref="E339:E342"/>
    <mergeCell ref="F339:F342"/>
    <mergeCell ref="G339:H342"/>
    <mergeCell ref="I339:K342"/>
    <mergeCell ref="L335:Q338"/>
    <mergeCell ref="R335:T338"/>
    <mergeCell ref="U335:W338"/>
    <mergeCell ref="X335:AC338"/>
    <mergeCell ref="AU335:AU338"/>
    <mergeCell ref="AV335:AV338"/>
    <mergeCell ref="C335:C338"/>
    <mergeCell ref="D335:D338"/>
    <mergeCell ref="E335:E338"/>
    <mergeCell ref="F335:F338"/>
    <mergeCell ref="G335:H338"/>
    <mergeCell ref="I335:K338"/>
    <mergeCell ref="L331:Q334"/>
    <mergeCell ref="R331:T334"/>
    <mergeCell ref="U331:W334"/>
    <mergeCell ref="X331:AC334"/>
    <mergeCell ref="AU331:AU334"/>
    <mergeCell ref="AV331:AV334"/>
    <mergeCell ref="C331:C334"/>
    <mergeCell ref="D331:D334"/>
    <mergeCell ref="E331:E334"/>
    <mergeCell ref="F331:F334"/>
    <mergeCell ref="G331:H334"/>
    <mergeCell ref="I331:K334"/>
    <mergeCell ref="L327:Q330"/>
    <mergeCell ref="R327:T330"/>
    <mergeCell ref="U327:W330"/>
    <mergeCell ref="X327:AC330"/>
    <mergeCell ref="AU327:AU330"/>
    <mergeCell ref="AV327:AV330"/>
    <mergeCell ref="C327:C330"/>
    <mergeCell ref="D327:D330"/>
    <mergeCell ref="E327:E330"/>
    <mergeCell ref="F327:F330"/>
    <mergeCell ref="G327:H330"/>
    <mergeCell ref="I327:K330"/>
    <mergeCell ref="L323:Q326"/>
    <mergeCell ref="R323:T326"/>
    <mergeCell ref="U323:W326"/>
    <mergeCell ref="X323:AC326"/>
    <mergeCell ref="AU323:AU326"/>
    <mergeCell ref="AV323:AV326"/>
    <mergeCell ref="C323:C326"/>
    <mergeCell ref="D323:D326"/>
    <mergeCell ref="E323:E326"/>
    <mergeCell ref="F323:F326"/>
    <mergeCell ref="G323:H326"/>
    <mergeCell ref="I323:K326"/>
    <mergeCell ref="L319:Q322"/>
    <mergeCell ref="R319:T322"/>
    <mergeCell ref="U319:W322"/>
    <mergeCell ref="X319:AC322"/>
    <mergeCell ref="AU319:AU322"/>
    <mergeCell ref="AV319:AV322"/>
    <mergeCell ref="C319:C322"/>
    <mergeCell ref="D319:D322"/>
    <mergeCell ref="E319:E322"/>
    <mergeCell ref="F319:F322"/>
    <mergeCell ref="G319:H322"/>
    <mergeCell ref="I319:K322"/>
    <mergeCell ref="L315:Q318"/>
    <mergeCell ref="R315:T318"/>
    <mergeCell ref="U315:W318"/>
    <mergeCell ref="X315:AC318"/>
    <mergeCell ref="AU315:AU318"/>
    <mergeCell ref="AV315:AV318"/>
    <mergeCell ref="C315:C318"/>
    <mergeCell ref="D315:D318"/>
    <mergeCell ref="E315:E318"/>
    <mergeCell ref="F315:F318"/>
    <mergeCell ref="G315:H318"/>
    <mergeCell ref="I315:K318"/>
    <mergeCell ref="L311:Q314"/>
    <mergeCell ref="R311:T314"/>
    <mergeCell ref="U311:W314"/>
    <mergeCell ref="X311:AC314"/>
    <mergeCell ref="AU311:AU314"/>
    <mergeCell ref="AV311:AV314"/>
    <mergeCell ref="C311:C314"/>
    <mergeCell ref="D311:D314"/>
    <mergeCell ref="E311:E314"/>
    <mergeCell ref="F311:F314"/>
    <mergeCell ref="G311:H314"/>
    <mergeCell ref="I311:K314"/>
    <mergeCell ref="L307:Q310"/>
    <mergeCell ref="R307:T310"/>
    <mergeCell ref="U307:W310"/>
    <mergeCell ref="X307:AC310"/>
    <mergeCell ref="AU307:AU310"/>
    <mergeCell ref="AV307:AV310"/>
    <mergeCell ref="C307:C310"/>
    <mergeCell ref="D307:D310"/>
    <mergeCell ref="E307:E310"/>
    <mergeCell ref="F307:F310"/>
    <mergeCell ref="G307:H310"/>
    <mergeCell ref="I307:K310"/>
    <mergeCell ref="L303:Q306"/>
    <mergeCell ref="R303:T306"/>
    <mergeCell ref="U303:W306"/>
    <mergeCell ref="X303:AC306"/>
    <mergeCell ref="AU303:AU306"/>
    <mergeCell ref="AV303:AV306"/>
    <mergeCell ref="C303:C306"/>
    <mergeCell ref="D303:D306"/>
    <mergeCell ref="E303:E306"/>
    <mergeCell ref="F303:F306"/>
    <mergeCell ref="G303:H306"/>
    <mergeCell ref="I303:K306"/>
    <mergeCell ref="L299:Q302"/>
    <mergeCell ref="R299:T302"/>
    <mergeCell ref="U299:W302"/>
    <mergeCell ref="X299:AC302"/>
    <mergeCell ref="AU299:AU302"/>
    <mergeCell ref="AV299:AV302"/>
    <mergeCell ref="C299:C302"/>
    <mergeCell ref="D299:D302"/>
    <mergeCell ref="E299:E302"/>
    <mergeCell ref="F299:F302"/>
    <mergeCell ref="G299:H302"/>
    <mergeCell ref="I299:K302"/>
    <mergeCell ref="L295:Q298"/>
    <mergeCell ref="R295:T298"/>
    <mergeCell ref="U295:W298"/>
    <mergeCell ref="X295:AC298"/>
    <mergeCell ref="AU295:AU298"/>
    <mergeCell ref="AV295:AV298"/>
    <mergeCell ref="C295:C298"/>
    <mergeCell ref="D295:D298"/>
    <mergeCell ref="E295:E298"/>
    <mergeCell ref="F295:F298"/>
    <mergeCell ref="G295:H298"/>
    <mergeCell ref="I295:K298"/>
    <mergeCell ref="L291:Q294"/>
    <mergeCell ref="R291:T294"/>
    <mergeCell ref="U291:W294"/>
    <mergeCell ref="X291:AC294"/>
    <mergeCell ref="AU291:AU294"/>
    <mergeCell ref="AV291:AV294"/>
    <mergeCell ref="AU287:AU290"/>
    <mergeCell ref="AV287:AV290"/>
    <mergeCell ref="R288:T290"/>
    <mergeCell ref="U288:W290"/>
    <mergeCell ref="C291:C294"/>
    <mergeCell ref="D291:D294"/>
    <mergeCell ref="E291:E294"/>
    <mergeCell ref="F291:F294"/>
    <mergeCell ref="G291:H294"/>
    <mergeCell ref="I291:K294"/>
    <mergeCell ref="AN282:AS283"/>
    <mergeCell ref="C287:H290"/>
    <mergeCell ref="I287:K290"/>
    <mergeCell ref="L287:Q290"/>
    <mergeCell ref="R287:W287"/>
    <mergeCell ref="X287:AC290"/>
    <mergeCell ref="C285:AR285"/>
    <mergeCell ref="BC224:BC225"/>
    <mergeCell ref="BD224:BD225"/>
    <mergeCell ref="BE224:BE225"/>
    <mergeCell ref="BF224:BG225"/>
    <mergeCell ref="AE226:AK227"/>
    <mergeCell ref="AL226:AQ227"/>
    <mergeCell ref="AU224:AU225"/>
    <mergeCell ref="AV224:AV225"/>
    <mergeCell ref="AW224:AW225"/>
    <mergeCell ref="AX224:AX225"/>
    <mergeCell ref="AY224:AY225"/>
    <mergeCell ref="BA224:BA225"/>
    <mergeCell ref="K241:L241"/>
    <mergeCell ref="U241:V241"/>
    <mergeCell ref="Z241:AB241"/>
    <mergeCell ref="W246:AR248"/>
    <mergeCell ref="C231:D231"/>
    <mergeCell ref="E231:AB231"/>
    <mergeCell ref="C237:I238"/>
    <mergeCell ref="J237:AF238"/>
    <mergeCell ref="AG237:AO238"/>
    <mergeCell ref="C239:I243"/>
    <mergeCell ref="P239:R239"/>
    <mergeCell ref="V239:X239"/>
    <mergeCell ref="AG239:AK243"/>
    <mergeCell ref="AL239:AO243"/>
    <mergeCell ref="C246:J248"/>
    <mergeCell ref="K246:R248"/>
    <mergeCell ref="S246:V248"/>
    <mergeCell ref="T218:U219"/>
    <mergeCell ref="V218:W219"/>
    <mergeCell ref="X218:Y219"/>
    <mergeCell ref="Z218:AA219"/>
    <mergeCell ref="B218:E219"/>
    <mergeCell ref="F218:G219"/>
    <mergeCell ref="H218:I219"/>
    <mergeCell ref="J218:K219"/>
    <mergeCell ref="L218:M219"/>
    <mergeCell ref="N218:O219"/>
    <mergeCell ref="C227:D227"/>
    <mergeCell ref="E227:AB227"/>
    <mergeCell ref="D228:AB228"/>
    <mergeCell ref="D229:AB230"/>
    <mergeCell ref="AE229:AK230"/>
    <mergeCell ref="AL229:AQ230"/>
    <mergeCell ref="BB224:BB225"/>
    <mergeCell ref="R215:S216"/>
    <mergeCell ref="T215:U216"/>
    <mergeCell ref="V215:W216"/>
    <mergeCell ref="X215:Y216"/>
    <mergeCell ref="Z215:AA216"/>
    <mergeCell ref="BC212:BC213"/>
    <mergeCell ref="BD212:BD213"/>
    <mergeCell ref="BE212:BE213"/>
    <mergeCell ref="BC218:BC219"/>
    <mergeCell ref="BD218:BD219"/>
    <mergeCell ref="BE218:BE219"/>
    <mergeCell ref="BF218:BG219"/>
    <mergeCell ref="D222:AB222"/>
    <mergeCell ref="AU222:AU223"/>
    <mergeCell ref="D223:AB223"/>
    <mergeCell ref="AE223:AK224"/>
    <mergeCell ref="AL223:AQ224"/>
    <mergeCell ref="D224:AB226"/>
    <mergeCell ref="AV218:AV219"/>
    <mergeCell ref="AW218:AW219"/>
    <mergeCell ref="AX218:AX219"/>
    <mergeCell ref="AY218:AY219"/>
    <mergeCell ref="BA218:BA219"/>
    <mergeCell ref="BB218:BB219"/>
    <mergeCell ref="AE218:AI219"/>
    <mergeCell ref="AJ218:AK219"/>
    <mergeCell ref="AL218:AM219"/>
    <mergeCell ref="AN218:AO219"/>
    <mergeCell ref="AP218:AQ219"/>
    <mergeCell ref="AU218:AU219"/>
    <mergeCell ref="P218:Q219"/>
    <mergeCell ref="R218:S219"/>
    <mergeCell ref="BF212:BG213"/>
    <mergeCell ref="B215:E216"/>
    <mergeCell ref="F215:G216"/>
    <mergeCell ref="H215:I216"/>
    <mergeCell ref="J215:K216"/>
    <mergeCell ref="L215:M216"/>
    <mergeCell ref="N215:O216"/>
    <mergeCell ref="AV212:AV213"/>
    <mergeCell ref="AW212:AW213"/>
    <mergeCell ref="AX212:AX213"/>
    <mergeCell ref="AY212:AY213"/>
    <mergeCell ref="BA212:BA213"/>
    <mergeCell ref="BB212:BB213"/>
    <mergeCell ref="AE212:AI213"/>
    <mergeCell ref="AJ212:AK213"/>
    <mergeCell ref="AL212:AM213"/>
    <mergeCell ref="AN212:AO213"/>
    <mergeCell ref="AP212:AQ213"/>
    <mergeCell ref="AU212:AU213"/>
    <mergeCell ref="P212:Q213"/>
    <mergeCell ref="R212:S213"/>
    <mergeCell ref="T212:U213"/>
    <mergeCell ref="V212:W213"/>
    <mergeCell ref="X212:Y213"/>
    <mergeCell ref="Z212:AA213"/>
    <mergeCell ref="AE215:AI216"/>
    <mergeCell ref="AJ215:AK216"/>
    <mergeCell ref="AL215:AM216"/>
    <mergeCell ref="AN215:AO216"/>
    <mergeCell ref="AP215:AQ216"/>
    <mergeCell ref="AU216:AU217"/>
    <mergeCell ref="P215:Q216"/>
    <mergeCell ref="AU210:AU211"/>
    <mergeCell ref="B212:E213"/>
    <mergeCell ref="F212:G213"/>
    <mergeCell ref="H212:I213"/>
    <mergeCell ref="J212:K213"/>
    <mergeCell ref="L212:M213"/>
    <mergeCell ref="N212:O213"/>
    <mergeCell ref="AJ207:AK208"/>
    <mergeCell ref="AL207:AM208"/>
    <mergeCell ref="AN207:AO208"/>
    <mergeCell ref="AP207:AQ208"/>
    <mergeCell ref="AT207:AT208"/>
    <mergeCell ref="AU207:AU208"/>
    <mergeCell ref="R207:S208"/>
    <mergeCell ref="T207:U208"/>
    <mergeCell ref="V207:W208"/>
    <mergeCell ref="X207:Y208"/>
    <mergeCell ref="Z207:AA208"/>
    <mergeCell ref="AE207:AI208"/>
    <mergeCell ref="C200:D200"/>
    <mergeCell ref="E200:AB200"/>
    <mergeCell ref="A204:I205"/>
    <mergeCell ref="B207:E208"/>
    <mergeCell ref="F207:G208"/>
    <mergeCell ref="H207:I208"/>
    <mergeCell ref="J207:K208"/>
    <mergeCell ref="L207:M208"/>
    <mergeCell ref="N207:O208"/>
    <mergeCell ref="P207:Q208"/>
    <mergeCell ref="C196:D196"/>
    <mergeCell ref="E196:AB196"/>
    <mergeCell ref="D197:AB197"/>
    <mergeCell ref="D198:AB199"/>
    <mergeCell ref="AE198:AK199"/>
    <mergeCell ref="AL198:AQ199"/>
    <mergeCell ref="BB193:BB194"/>
    <mergeCell ref="AV207:AV208"/>
    <mergeCell ref="AX207:AX208"/>
    <mergeCell ref="AY207:AY208"/>
    <mergeCell ref="BC193:BC194"/>
    <mergeCell ref="BD193:BD194"/>
    <mergeCell ref="BE193:BE194"/>
    <mergeCell ref="BF193:BG194"/>
    <mergeCell ref="AE195:AK196"/>
    <mergeCell ref="AL195:AQ196"/>
    <mergeCell ref="AU193:AU194"/>
    <mergeCell ref="AV193:AV194"/>
    <mergeCell ref="AW193:AW194"/>
    <mergeCell ref="AX193:AX194"/>
    <mergeCell ref="AY193:AY194"/>
    <mergeCell ref="BA193:BA194"/>
    <mergeCell ref="BC187:BC188"/>
    <mergeCell ref="BD187:BD188"/>
    <mergeCell ref="BE187:BE188"/>
    <mergeCell ref="BF187:BG188"/>
    <mergeCell ref="D191:AB191"/>
    <mergeCell ref="AU191:AU192"/>
    <mergeCell ref="D192:AB192"/>
    <mergeCell ref="AE192:AK193"/>
    <mergeCell ref="AL192:AQ193"/>
    <mergeCell ref="D193:AB195"/>
    <mergeCell ref="AV187:AV188"/>
    <mergeCell ref="AW187:AW188"/>
    <mergeCell ref="AX187:AX188"/>
    <mergeCell ref="AY187:AY188"/>
    <mergeCell ref="BA187:BA188"/>
    <mergeCell ref="BB187:BB188"/>
    <mergeCell ref="AE187:AI188"/>
    <mergeCell ref="AJ187:AK188"/>
    <mergeCell ref="AL187:AM188"/>
    <mergeCell ref="AN187:AO188"/>
    <mergeCell ref="AP187:AQ188"/>
    <mergeCell ref="AU187:AU188"/>
    <mergeCell ref="P187:Q188"/>
    <mergeCell ref="R187:S188"/>
    <mergeCell ref="T187:U188"/>
    <mergeCell ref="V187:W188"/>
    <mergeCell ref="X187:Y188"/>
    <mergeCell ref="Z187:AA188"/>
    <mergeCell ref="B187:E188"/>
    <mergeCell ref="F187:G188"/>
    <mergeCell ref="H187:I188"/>
    <mergeCell ref="J187:K188"/>
    <mergeCell ref="L187:M188"/>
    <mergeCell ref="N187:O188"/>
    <mergeCell ref="AE184:AI185"/>
    <mergeCell ref="AJ184:AK185"/>
    <mergeCell ref="AL184:AM185"/>
    <mergeCell ref="AN184:AO185"/>
    <mergeCell ref="AP184:AQ185"/>
    <mergeCell ref="AU185:AU186"/>
    <mergeCell ref="P184:Q185"/>
    <mergeCell ref="R184:S185"/>
    <mergeCell ref="T184:U185"/>
    <mergeCell ref="V184:W185"/>
    <mergeCell ref="X184:Y185"/>
    <mergeCell ref="Z184:AA185"/>
    <mergeCell ref="BC181:BC182"/>
    <mergeCell ref="BD181:BD182"/>
    <mergeCell ref="BE181:BE182"/>
    <mergeCell ref="BF181:BG182"/>
    <mergeCell ref="B184:E185"/>
    <mergeCell ref="F184:G185"/>
    <mergeCell ref="H184:I185"/>
    <mergeCell ref="J184:K185"/>
    <mergeCell ref="L184:M185"/>
    <mergeCell ref="N184:O185"/>
    <mergeCell ref="AV181:AV182"/>
    <mergeCell ref="AW181:AW182"/>
    <mergeCell ref="AX181:AX182"/>
    <mergeCell ref="AY181:AY182"/>
    <mergeCell ref="BA181:BA182"/>
    <mergeCell ref="BB181:BB182"/>
    <mergeCell ref="AE181:AI182"/>
    <mergeCell ref="AJ181:AK182"/>
    <mergeCell ref="AL181:AM182"/>
    <mergeCell ref="AN181:AO182"/>
    <mergeCell ref="AP181:AQ182"/>
    <mergeCell ref="AU181:AU182"/>
    <mergeCell ref="P181:Q182"/>
    <mergeCell ref="R181:S182"/>
    <mergeCell ref="T181:U182"/>
    <mergeCell ref="V181:W182"/>
    <mergeCell ref="X181:Y182"/>
    <mergeCell ref="Z181:AA182"/>
    <mergeCell ref="B181:E182"/>
    <mergeCell ref="F181:G182"/>
    <mergeCell ref="H181:I182"/>
    <mergeCell ref="J181:K182"/>
    <mergeCell ref="L181:M182"/>
    <mergeCell ref="N181:O182"/>
    <mergeCell ref="AT176:AT177"/>
    <mergeCell ref="AU176:AU177"/>
    <mergeCell ref="AV176:AV177"/>
    <mergeCell ref="AX176:AX177"/>
    <mergeCell ref="AY176:AY177"/>
    <mergeCell ref="AU179:AU180"/>
    <mergeCell ref="Z176:AA177"/>
    <mergeCell ref="AE176:AI177"/>
    <mergeCell ref="AJ176:AK177"/>
    <mergeCell ref="AL176:AM177"/>
    <mergeCell ref="AN176:AO177"/>
    <mergeCell ref="AP176:AQ177"/>
    <mergeCell ref="N176:O177"/>
    <mergeCell ref="P176:Q177"/>
    <mergeCell ref="R176:S177"/>
    <mergeCell ref="T176:U177"/>
    <mergeCell ref="V176:W177"/>
    <mergeCell ref="X176:Y177"/>
    <mergeCell ref="A173:I174"/>
    <mergeCell ref="B176:E177"/>
    <mergeCell ref="F176:G177"/>
    <mergeCell ref="H176:I177"/>
    <mergeCell ref="J176:K177"/>
    <mergeCell ref="L176:M177"/>
    <mergeCell ref="C167:G168"/>
    <mergeCell ref="H167:J167"/>
    <mergeCell ref="K167:R168"/>
    <mergeCell ref="S167:Z167"/>
    <mergeCell ref="AA167:AH167"/>
    <mergeCell ref="AI167:AP168"/>
    <mergeCell ref="H168:J168"/>
    <mergeCell ref="S168:Z168"/>
    <mergeCell ref="AA168:AH168"/>
    <mergeCell ref="A160:AS160"/>
    <mergeCell ref="C166:J166"/>
    <mergeCell ref="K166:R166"/>
    <mergeCell ref="S166:Z166"/>
    <mergeCell ref="AA166:AH166"/>
    <mergeCell ref="AI166:AP166"/>
  </mergeCells>
  <phoneticPr fontId="1"/>
  <conditionalFormatting sqref="L291">
    <cfRule type="expression" dxfId="122" priority="118">
      <formula>IF(L291="定",TRUE)</formula>
    </cfRule>
    <cfRule type="expression" dxfId="121" priority="119">
      <formula>IF(#REF!="×",TRUE)</formula>
    </cfRule>
    <cfRule type="expression" dxfId="120" priority="120">
      <formula>IF(L291=0,TRUE)</formula>
    </cfRule>
  </conditionalFormatting>
  <conditionalFormatting sqref="L295 L299 L303 L307 L311 L315 L319 L323 L327 L331 L335 L339 L343 L347 L351 L355 L443 L447 L451 L463 L467 L471 L475 L479 L491 L495 L499 L503 L507 L511 L515">
    <cfRule type="expression" dxfId="119" priority="115">
      <formula>IF(L295="定",TRUE)</formula>
    </cfRule>
    <cfRule type="expression" dxfId="118" priority="116">
      <formula>IF(#REF!="×",TRUE)</formula>
    </cfRule>
    <cfRule type="expression" dxfId="117" priority="117">
      <formula>IF(L295=0,TRUE)</formula>
    </cfRule>
  </conditionalFormatting>
  <conditionalFormatting sqref="L359 L363 L367 L371 L379 L383 L387 L391 L395 L407 L411 L415 L419 L423 L435">
    <cfRule type="expression" dxfId="116" priority="109">
      <formula>IF(L359="定",TRUE)</formula>
    </cfRule>
    <cfRule type="expression" dxfId="115" priority="110">
      <formula>IF(#REF!="×",TRUE)</formula>
    </cfRule>
    <cfRule type="expression" dxfId="114" priority="111">
      <formula>IF(L359=0,TRUE)</formula>
    </cfRule>
  </conditionalFormatting>
  <conditionalFormatting sqref="L439">
    <cfRule type="expression" dxfId="113" priority="103">
      <formula>IF(L439="定",TRUE)</formula>
    </cfRule>
    <cfRule type="expression" dxfId="112" priority="104">
      <formula>IF(#REF!="×",TRUE)</formula>
    </cfRule>
    <cfRule type="expression" dxfId="111" priority="105">
      <formula>IF(L439=0,TRUE)</formula>
    </cfRule>
  </conditionalFormatting>
  <conditionalFormatting sqref="L375">
    <cfRule type="expression" dxfId="110" priority="97">
      <formula>IF(L375="定",TRUE)</formula>
    </cfRule>
    <cfRule type="expression" dxfId="109" priority="98">
      <formula>IF(#REF!="×",TRUE)</formula>
    </cfRule>
    <cfRule type="expression" dxfId="108" priority="99">
      <formula>IF(L375=0,TRUE)</formula>
    </cfRule>
  </conditionalFormatting>
  <conditionalFormatting sqref="L399">
    <cfRule type="expression" dxfId="107" priority="94">
      <formula>IF(L399="定",TRUE)</formula>
    </cfRule>
    <cfRule type="expression" dxfId="106" priority="95">
      <formula>IF(#REF!="×",TRUE)</formula>
    </cfRule>
    <cfRule type="expression" dxfId="105" priority="96">
      <formula>IF(L399=0,TRUE)</formula>
    </cfRule>
  </conditionalFormatting>
  <conditionalFormatting sqref="L403">
    <cfRule type="expression" dxfId="104" priority="91">
      <formula>IF(L403="定",TRUE)</formula>
    </cfRule>
    <cfRule type="expression" dxfId="103" priority="92">
      <formula>IF(#REF!="×",TRUE)</formula>
    </cfRule>
    <cfRule type="expression" dxfId="102" priority="93">
      <formula>IF(L403=0,TRUE)</formula>
    </cfRule>
  </conditionalFormatting>
  <conditionalFormatting sqref="L427">
    <cfRule type="expression" dxfId="101" priority="88">
      <formula>IF(L427="定",TRUE)</formula>
    </cfRule>
    <cfRule type="expression" dxfId="100" priority="89">
      <formula>IF(#REF!="×",TRUE)</formula>
    </cfRule>
    <cfRule type="expression" dxfId="99" priority="90">
      <formula>IF(L427=0,TRUE)</formula>
    </cfRule>
  </conditionalFormatting>
  <conditionalFormatting sqref="L431">
    <cfRule type="expression" dxfId="98" priority="85">
      <formula>IF(L431="定",TRUE)</formula>
    </cfRule>
    <cfRule type="expression" dxfId="97" priority="86">
      <formula>IF(#REF!="×",TRUE)</formula>
    </cfRule>
    <cfRule type="expression" dxfId="96" priority="87">
      <formula>IF(L431=0,TRUE)</formula>
    </cfRule>
  </conditionalFormatting>
  <conditionalFormatting sqref="L459">
    <cfRule type="expression" dxfId="95" priority="79">
      <formula>IF(L459="定",TRUE)</formula>
    </cfRule>
    <cfRule type="expression" dxfId="94" priority="80">
      <formula>IF(#REF!="×",TRUE)</formula>
    </cfRule>
    <cfRule type="expression" dxfId="93" priority="81">
      <formula>IF(L459=0,TRUE)</formula>
    </cfRule>
  </conditionalFormatting>
  <conditionalFormatting sqref="L455">
    <cfRule type="expression" dxfId="92" priority="82">
      <formula>IF(L455="定",TRUE)</formula>
    </cfRule>
    <cfRule type="expression" dxfId="91" priority="83">
      <formula>IF(#REF!="×",TRUE)</formula>
    </cfRule>
    <cfRule type="expression" dxfId="90" priority="84">
      <formula>IF(L455=0,TRUE)</formula>
    </cfRule>
  </conditionalFormatting>
  <conditionalFormatting sqref="L487">
    <cfRule type="expression" dxfId="89" priority="73">
      <formula>IF(L487="定",TRUE)</formula>
    </cfRule>
    <cfRule type="expression" dxfId="88" priority="74">
      <formula>IF(#REF!="×",TRUE)</formula>
    </cfRule>
    <cfRule type="expression" dxfId="87" priority="75">
      <formula>IF(L487=0,TRUE)</formula>
    </cfRule>
  </conditionalFormatting>
  <conditionalFormatting sqref="X291">
    <cfRule type="expression" dxfId="86" priority="121">
      <formula>IF(X291="定",TRUE)</formula>
    </cfRule>
    <cfRule type="expression" dxfId="85" priority="122">
      <formula>IF(BV291="×",TRUE)</formula>
    </cfRule>
    <cfRule type="expression" dxfId="84" priority="123">
      <formula>IF(X291=0,TRUE)</formula>
    </cfRule>
  </conditionalFormatting>
  <conditionalFormatting sqref="L739 L743 L747 L751 L755">
    <cfRule type="expression" dxfId="83" priority="70">
      <formula>IF(L739="定",TRUE)</formula>
    </cfRule>
    <cfRule type="expression" dxfId="82" priority="71">
      <formula>IF(#REF!="×",TRUE)</formula>
    </cfRule>
    <cfRule type="expression" dxfId="81" priority="72">
      <formula>IF(L739=0,TRUE)</formula>
    </cfRule>
  </conditionalFormatting>
  <conditionalFormatting sqref="X295 X299 X303 X307 X311 X315 X319 X323 X327 X331 X335 X339 X343 X347 X351 X355 X443 X447 X451 X455 X459 X463 X467 X471 X475 X479 X483 X487 X491 X495 X499 X503 X507 X511 X515">
    <cfRule type="expression" dxfId="80" priority="112">
      <formula>IF(X295="定",TRUE)</formula>
    </cfRule>
    <cfRule type="expression" dxfId="79" priority="113">
      <formula>IF(BV295="×",TRUE)</formula>
    </cfRule>
    <cfRule type="expression" dxfId="78" priority="114">
      <formula>IF(X295=0,TRUE)</formula>
    </cfRule>
  </conditionalFormatting>
  <conditionalFormatting sqref="L719 L723 L727 L731 L735">
    <cfRule type="expression" dxfId="77" priority="64">
      <formula>IF(L719="定",TRUE)</formula>
    </cfRule>
    <cfRule type="expression" dxfId="76" priority="65">
      <formula>IF(#REF!="×",TRUE)</formula>
    </cfRule>
    <cfRule type="expression" dxfId="75" priority="66">
      <formula>IF(L719=0,TRUE)</formula>
    </cfRule>
  </conditionalFormatting>
  <conditionalFormatting sqref="X359 X363 X367 X371 X375 X379 X383 X387 X391 X395 X399 X403 X407 X411 X415 X419 X423 X427 X431 X435">
    <cfRule type="expression" dxfId="74" priority="106">
      <formula>IF(X359="定",TRUE)</formula>
    </cfRule>
    <cfRule type="expression" dxfId="73" priority="107">
      <formula>IF(BV359="×",TRUE)</formula>
    </cfRule>
    <cfRule type="expression" dxfId="72" priority="108">
      <formula>IF(X359=0,TRUE)</formula>
    </cfRule>
  </conditionalFormatting>
  <conditionalFormatting sqref="L699 L703 L707 L711 L715">
    <cfRule type="expression" dxfId="71" priority="58">
      <formula>IF(L699="定",TRUE)</formula>
    </cfRule>
    <cfRule type="expression" dxfId="70" priority="59">
      <formula>IF(#REF!="×",TRUE)</formula>
    </cfRule>
    <cfRule type="expression" dxfId="69" priority="60">
      <formula>IF(L699=0,TRUE)</formula>
    </cfRule>
  </conditionalFormatting>
  <conditionalFormatting sqref="X439">
    <cfRule type="expression" dxfId="68" priority="100">
      <formula>IF(X439="定",TRUE)</formula>
    </cfRule>
    <cfRule type="expression" dxfId="67" priority="101">
      <formula>IF(BV439="×",TRUE)</formula>
    </cfRule>
    <cfRule type="expression" dxfId="66" priority="102">
      <formula>IF(X439=0,TRUE)</formula>
    </cfRule>
  </conditionalFormatting>
  <conditionalFormatting sqref="L659 L663 L667 L671 L675">
    <cfRule type="expression" dxfId="65" priority="46">
      <formula>IF(L659="定",TRUE)</formula>
    </cfRule>
    <cfRule type="expression" dxfId="64" priority="47">
      <formula>IF(#REF!="×",TRUE)</formula>
    </cfRule>
    <cfRule type="expression" dxfId="63" priority="48">
      <formula>IF(L659=0,TRUE)</formula>
    </cfRule>
  </conditionalFormatting>
  <conditionalFormatting sqref="L483">
    <cfRule type="expression" dxfId="62" priority="76">
      <formula>IF(L483="定",TRUE)</formula>
    </cfRule>
    <cfRule type="expression" dxfId="61" priority="77">
      <formula>IF(#REF!="×",TRUE)</formula>
    </cfRule>
    <cfRule type="expression" dxfId="60" priority="78">
      <formula>IF(L483=0,TRUE)</formula>
    </cfRule>
  </conditionalFormatting>
  <conditionalFormatting sqref="L639 L643 L647 L651 L655">
    <cfRule type="expression" dxfId="59" priority="40">
      <formula>IF(L639="定",TRUE)</formula>
    </cfRule>
    <cfRule type="expression" dxfId="58" priority="41">
      <formula>IF(#REF!="×",TRUE)</formula>
    </cfRule>
    <cfRule type="expression" dxfId="57" priority="42">
      <formula>IF(L639=0,TRUE)</formula>
    </cfRule>
  </conditionalFormatting>
  <conditionalFormatting sqref="X739 X743 X747 X751 X755">
    <cfRule type="expression" dxfId="56" priority="67">
      <formula>IF(X739="定",TRUE)</formula>
    </cfRule>
    <cfRule type="expression" dxfId="55" priority="68">
      <formula>IF(BV739="×",TRUE)</formula>
    </cfRule>
    <cfRule type="expression" dxfId="54" priority="69">
      <formula>IF(X739=0,TRUE)</formula>
    </cfRule>
  </conditionalFormatting>
  <conditionalFormatting sqref="X719 X723 X727 X731 X735">
    <cfRule type="expression" dxfId="53" priority="61">
      <formula>IF(X719="定",TRUE)</formula>
    </cfRule>
    <cfRule type="expression" dxfId="52" priority="62">
      <formula>IF(BV719="×",TRUE)</formula>
    </cfRule>
    <cfRule type="expression" dxfId="51" priority="63">
      <formula>IF(X719=0,TRUE)</formula>
    </cfRule>
  </conditionalFormatting>
  <conditionalFormatting sqref="L619 L623 L627 L631 L635">
    <cfRule type="expression" dxfId="50" priority="34">
      <formula>IF(L619="定",TRUE)</formula>
    </cfRule>
    <cfRule type="expression" dxfId="49" priority="35">
      <formula>IF(#REF!="×",TRUE)</formula>
    </cfRule>
    <cfRule type="expression" dxfId="48" priority="36">
      <formula>IF(L619=0,TRUE)</formula>
    </cfRule>
  </conditionalFormatting>
  <conditionalFormatting sqref="X699 X703 X707 X711 X715">
    <cfRule type="expression" dxfId="47" priority="55">
      <formula>IF(X699="定",TRUE)</formula>
    </cfRule>
    <cfRule type="expression" dxfId="46" priority="56">
      <formula>IF(BV699="×",TRUE)</formula>
    </cfRule>
    <cfRule type="expression" dxfId="45" priority="57">
      <formula>IF(X699=0,TRUE)</formula>
    </cfRule>
  </conditionalFormatting>
  <conditionalFormatting sqref="L679 L683 L687 L691 L695">
    <cfRule type="expression" dxfId="44" priority="52">
      <formula>IF(L679="定",TRUE)</formula>
    </cfRule>
    <cfRule type="expression" dxfId="43" priority="53">
      <formula>IF(#REF!="×",TRUE)</formula>
    </cfRule>
    <cfRule type="expression" dxfId="42" priority="54">
      <formula>IF(L679=0,TRUE)</formula>
    </cfRule>
  </conditionalFormatting>
  <conditionalFormatting sqref="X679 X683 X687 X691 X695">
    <cfRule type="expression" dxfId="41" priority="49">
      <formula>IF(X679="定",TRUE)</formula>
    </cfRule>
    <cfRule type="expression" dxfId="40" priority="50">
      <formula>IF(BV679="×",TRUE)</formula>
    </cfRule>
    <cfRule type="expression" dxfId="39" priority="51">
      <formula>IF(X679=0,TRUE)</formula>
    </cfRule>
  </conditionalFormatting>
  <conditionalFormatting sqref="L579 L583 L587 L591 L595">
    <cfRule type="expression" dxfId="38" priority="22">
      <formula>IF(L579="定",TRUE)</formula>
    </cfRule>
    <cfRule type="expression" dxfId="37" priority="23">
      <formula>IF(#REF!="×",TRUE)</formula>
    </cfRule>
    <cfRule type="expression" dxfId="36" priority="24">
      <formula>IF(L579=0,TRUE)</formula>
    </cfRule>
  </conditionalFormatting>
  <conditionalFormatting sqref="L559 L563 L567 L571 L575">
    <cfRule type="expression" dxfId="35" priority="16">
      <formula>IF(L559="定",TRUE)</formula>
    </cfRule>
    <cfRule type="expression" dxfId="34" priority="17">
      <formula>IF(#REF!="×",TRUE)</formula>
    </cfRule>
    <cfRule type="expression" dxfId="33" priority="18">
      <formula>IF(L559=0,TRUE)</formula>
    </cfRule>
  </conditionalFormatting>
  <conditionalFormatting sqref="X659 X663 X667 X671 X675">
    <cfRule type="expression" dxfId="32" priority="43">
      <formula>IF(X659="定",TRUE)</formula>
    </cfRule>
    <cfRule type="expression" dxfId="31" priority="44">
      <formula>IF(BV659="×",TRUE)</formula>
    </cfRule>
    <cfRule type="expression" dxfId="30" priority="45">
      <formula>IF(X659=0,TRUE)</formula>
    </cfRule>
  </conditionalFormatting>
  <conditionalFormatting sqref="X639 X643 X647 X651 X655">
    <cfRule type="expression" dxfId="29" priority="37">
      <formula>IF(X639="定",TRUE)</formula>
    </cfRule>
    <cfRule type="expression" dxfId="28" priority="38">
      <formula>IF(BV639="×",TRUE)</formula>
    </cfRule>
    <cfRule type="expression" dxfId="27" priority="39">
      <formula>IF(X639=0,TRUE)</formula>
    </cfRule>
  </conditionalFormatting>
  <conditionalFormatting sqref="X619 X623 X627 X631 X635">
    <cfRule type="expression" dxfId="26" priority="31">
      <formula>IF(X619="定",TRUE)</formula>
    </cfRule>
    <cfRule type="expression" dxfId="25" priority="32">
      <formula>IF(BV619="×",TRUE)</formula>
    </cfRule>
    <cfRule type="expression" dxfId="24" priority="33">
      <formula>IF(X619=0,TRUE)</formula>
    </cfRule>
  </conditionalFormatting>
  <conditionalFormatting sqref="L599 L603 L607 L611 L615">
    <cfRule type="expression" dxfId="23" priority="28">
      <formula>IF(L599="定",TRUE)</formula>
    </cfRule>
    <cfRule type="expression" dxfId="22" priority="29">
      <formula>IF(#REF!="×",TRUE)</formula>
    </cfRule>
    <cfRule type="expression" dxfId="21" priority="30">
      <formula>IF(L599=0,TRUE)</formula>
    </cfRule>
  </conditionalFormatting>
  <conditionalFormatting sqref="X599 X603 X607 X611 X615">
    <cfRule type="expression" dxfId="20" priority="25">
      <formula>IF(X599="定",TRUE)</formula>
    </cfRule>
    <cfRule type="expression" dxfId="19" priority="26">
      <formula>IF(BV599="×",TRUE)</formula>
    </cfRule>
    <cfRule type="expression" dxfId="18" priority="27">
      <formula>IF(X599=0,TRUE)</formula>
    </cfRule>
  </conditionalFormatting>
  <conditionalFormatting sqref="X579 X583 X587 X591 X595">
    <cfRule type="expression" dxfId="17" priority="19">
      <formula>IF(X579="定",TRUE)</formula>
    </cfRule>
    <cfRule type="expression" dxfId="16" priority="20">
      <formula>IF(BV579="×",TRUE)</formula>
    </cfRule>
    <cfRule type="expression" dxfId="15" priority="21">
      <formula>IF(X579=0,TRUE)</formula>
    </cfRule>
  </conditionalFormatting>
  <conditionalFormatting sqref="X559 X563 X567 X571 X575">
    <cfRule type="expression" dxfId="14" priority="13">
      <formula>IF(X559="定",TRUE)</formula>
    </cfRule>
    <cfRule type="expression" dxfId="13" priority="14">
      <formula>IF(BV559="×",TRUE)</formula>
    </cfRule>
    <cfRule type="expression" dxfId="12" priority="15">
      <formula>IF(X559=0,TRUE)</formula>
    </cfRule>
  </conditionalFormatting>
  <conditionalFormatting sqref="L539 L543 L547 L551 L555">
    <cfRule type="expression" dxfId="11" priority="10">
      <formula>IF(L539="定",TRUE)</formula>
    </cfRule>
    <cfRule type="expression" dxfId="10" priority="11">
      <formula>IF(#REF!="×",TRUE)</formula>
    </cfRule>
    <cfRule type="expression" dxfId="9" priority="12">
      <formula>IF(L539=0,TRUE)</formula>
    </cfRule>
  </conditionalFormatting>
  <conditionalFormatting sqref="X539 X543 X547 X551 X555">
    <cfRule type="expression" dxfId="8" priority="7">
      <formula>IF(X539="定",TRUE)</formula>
    </cfRule>
    <cfRule type="expression" dxfId="7" priority="8">
      <formula>IF(BV539="×",TRUE)</formula>
    </cfRule>
    <cfRule type="expression" dxfId="6" priority="9">
      <formula>IF(X539=0,TRUE)</formula>
    </cfRule>
  </conditionalFormatting>
  <conditionalFormatting sqref="L519 L523 L527 L531 L535">
    <cfRule type="expression" dxfId="5" priority="4">
      <formula>IF(L519="定",TRUE)</formula>
    </cfRule>
    <cfRule type="expression" dxfId="4" priority="5">
      <formula>IF(#REF!="×",TRUE)</formula>
    </cfRule>
    <cfRule type="expression" dxfId="3" priority="6">
      <formula>IF(L519=0,TRUE)</formula>
    </cfRule>
  </conditionalFormatting>
  <conditionalFormatting sqref="X519 X523 X527 X531 X535">
    <cfRule type="expression" dxfId="2" priority="1">
      <formula>IF(X519="定",TRUE)</formula>
    </cfRule>
    <cfRule type="expression" dxfId="1" priority="2">
      <formula>IF(BV519="×",TRUE)</formula>
    </cfRule>
    <cfRule type="expression" dxfId="0" priority="3">
      <formula>IF(X519=0,TRUE)</formula>
    </cfRule>
  </conditionalFormatting>
  <dataValidations count="7">
    <dataValidation type="list" allowBlank="1" showInputMessage="1" showErrorMessage="1" sqref="R359:T758">
      <formula1>"①,②,③,④,⑤"</formula1>
    </dataValidation>
    <dataValidation type="whole" allowBlank="1" showInputMessage="1" showErrorMessage="1" sqref="L176:M177 X176:Y177 L181:M182 X181:Y182 AN181:AO182 AN176:AO177 X184:Y185 AN184:AO185 L184:M185 X187:Y188 AN187:AO188 L187:M188 L207:M208 X207:Y208 L212:M213 X212:Y213 AN212:AO213 AN207:AO208 X215:Y216 AN215:AO216 L215:M216 X218:Y219 AN218:AO219 L218:M219">
      <formula1>0</formula1>
      <formula2>59</formula2>
    </dataValidation>
    <dataValidation type="list" allowBlank="1" showInputMessage="1" showErrorMessage="1" sqref="I291:K358">
      <formula1>"○,定,×"</formula1>
    </dataValidation>
    <dataValidation type="list" allowBlank="1" showInputMessage="1" showErrorMessage="1" sqref="C227:D227 C196:D196 C200:D200 C231:D231">
      <formula1>"☑,□"</formula1>
    </dataValidation>
    <dataValidation type="list" allowBlank="1" showInputMessage="1" showErrorMessage="1" sqref="I371:K378 I399:K406 I427:K434 I455:K462 I483:K490 I511:K518">
      <formula1>"○,△,定,×,※"</formula1>
    </dataValidation>
    <dataValidation type="list" allowBlank="1" showInputMessage="1" showErrorMessage="1" sqref="I359:K370 I379:K398 I407:K426 I435:K454 I463:K482 I491:K510 I519:K758">
      <formula1>"△,定,×,※"</formula1>
    </dataValidation>
    <dataValidation type="list" allowBlank="1" showInputMessage="1" showErrorMessage="1" sqref="A2">
      <formula1>"①映画館運営事業者"</formula1>
    </dataValidation>
  </dataValidations>
  <pageMargins left="0.9055118110236221" right="0.51181102362204722" top="0.55118110236220474" bottom="0.55118110236220474" header="0.31496062992125984" footer="0.31496062992125984"/>
  <pageSetup paperSize="9" scale="50" fitToHeight="0" orientation="portrait" cellComments="asDisplayed" r:id="rId1"/>
  <headerFooter>
    <oddHeader>&amp;L&amp;16＜様式第３－２号＞</oddHeader>
    <oddFooter>&amp;C&amp;P/&amp;N ページ</oddFooter>
  </headerFooter>
  <rowBreaks count="8" manualBreakCount="8">
    <brk id="96" max="16383" man="1"/>
    <brk id="117" max="16383" man="1"/>
    <brk id="170" max="16383" man="1"/>
    <brk id="234" max="16383" man="1"/>
    <brk id="280" max="16383" man="1"/>
    <brk id="410" max="44" man="1"/>
    <brk id="550" max="44" man="1"/>
    <brk id="690"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様式第３－２号(テナント等映画館) </vt:lpstr>
      <vt:lpstr>別記_区分Ａ</vt:lpstr>
      <vt:lpstr>別記_区分Ｂ</vt:lpstr>
      <vt:lpstr>別記_区分Ｃ</vt:lpstr>
      <vt:lpstr>別記_区分Ａ!Print_Area</vt:lpstr>
      <vt:lpstr>別記_区分Ｂ!Print_Area</vt:lpstr>
      <vt:lpstr>別記_区分Ｃ!Print_Area</vt:lpstr>
      <vt:lpstr>'様式第３－２号(テナント等映画館) '!Print_Area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2021-09-27T06:36:50Z</cp:lastPrinted>
  <dcterms:created xsi:type="dcterms:W3CDTF">2021-01-15T10:59:58Z</dcterms:created>
  <dcterms:modified xsi:type="dcterms:W3CDTF">2021-09-27T09:32:00Z</dcterms:modified>
</cp:coreProperties>
</file>